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logbitbr-my.sharepoint.com/personal/maria_eduarda_logbit_com_br/Documents/PROJETOS/E2E Latam/2021/Indicadores/Trimestral/Template Q4-21/"/>
    </mc:Choice>
  </mc:AlternateContent>
  <xr:revisionPtr revIDLastSave="384" documentId="8_{4D9AC565-BA5C-4224-8509-2067DC9DF30A}" xr6:coauthVersionLast="47" xr6:coauthVersionMax="47" xr10:uidLastSave="{62E757EC-1336-4214-AE33-5A19FB29EA28}"/>
  <workbookProtection workbookAlgorithmName="SHA-512" workbookHashValue="kZQWf8X0YzHeG+p6eqGI6yB32vE7ptDkhURKtAPfp/l2fV4U9Z8a/Rlu7PB1KtVSKvimzvIc/vLmPo3C6v7tRQ==" workbookSaltValue="HT2952msnoTo/D2iUSS3VA==" workbookSpinCount="100000" lockStructure="1"/>
  <bookViews>
    <workbookView xWindow="-120" yWindow="-120" windowWidth="20730" windowHeight="11160" tabRatio="0" firstSheet="2" activeTab="2" xr2:uid="{00000000-000D-0000-FFFF-FFFF00000000}"/>
  </bookViews>
  <sheets>
    <sheet name="Planilha1" sheetId="3" state="hidden" r:id="rId1"/>
    <sheet name="Planilha1 (2)" sheetId="4" state="hidden" r:id="rId2"/>
    <sheet name="Template" sheetId="6" r:id="rId3"/>
  </sheets>
  <definedNames>
    <definedName name="_xlnm._FilterDatabase" localSheetId="1" hidden="1">'Planilha1 (2)'!$B$9:$K$9</definedName>
    <definedName name="_xlnm._FilterDatabase" localSheetId="2" hidden="1">Template!$B$9:$J$9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7" i="6" l="1"/>
  <c r="H62" i="6"/>
  <c r="H41" i="6"/>
  <c r="H36" i="6"/>
  <c r="H31" i="6"/>
  <c r="H26" i="6"/>
  <c r="H22" i="6"/>
  <c r="H15" i="6"/>
  <c r="H10" i="6"/>
  <c r="I67" i="6" l="1"/>
  <c r="H57" i="6"/>
  <c r="H46" i="6"/>
  <c r="K54" i="6" l="1"/>
  <c r="K51" i="6"/>
  <c r="K21" i="6"/>
  <c r="K20" i="6" l="1"/>
  <c r="K15" i="6"/>
  <c r="K10" i="6"/>
  <c r="I26" i="6" l="1"/>
  <c r="I22" i="6"/>
  <c r="I15" i="6"/>
  <c r="I10" i="6"/>
  <c r="J47" i="4" l="1"/>
  <c r="I47" i="4"/>
  <c r="J42" i="4"/>
  <c r="I42" i="4"/>
  <c r="J34" i="4"/>
  <c r="J15" i="4"/>
  <c r="I15" i="4"/>
  <c r="J10" i="4"/>
  <c r="I10" i="4"/>
  <c r="I42" i="3" l="1"/>
  <c r="I10" i="3" l="1"/>
  <c r="I47" i="3"/>
  <c r="I15" i="3"/>
  <c r="J47" i="3"/>
  <c r="J42" i="3"/>
  <c r="J34" i="3" l="1"/>
  <c r="J15" i="3"/>
  <c r="J10" i="3"/>
</calcChain>
</file>

<file path=xl/sharedStrings.xml><?xml version="1.0" encoding="utf-8"?>
<sst xmlns="http://schemas.openxmlformats.org/spreadsheetml/2006/main" count="638" uniqueCount="219">
  <si>
    <t>DASHBOARD CDE</t>
  </si>
  <si>
    <t>Q2 2019</t>
  </si>
  <si>
    <t>Instrucciones
El embotellador debe llenar la columna I (amarillo) con los datos actualizados del cierre de junio y enviar hasta el día 12/07/2019.
Obs: En caso de no tener alguna información rellenen con "NI" (no llenar con cero, a menos que la información sea de hecho cero)</t>
  </si>
  <si>
    <t>Embotellador</t>
  </si>
  <si>
    <t>CÓD.</t>
  </si>
  <si>
    <t>FUENTE</t>
  </si>
  <si>
    <t>DIMENSIÓN</t>
  </si>
  <si>
    <t>INFORMACIÓN</t>
  </si>
  <si>
    <t>DESCRIPCIÓN</t>
  </si>
  <si>
    <t>UNIDAD DE MEDIDA</t>
  </si>
  <si>
    <t>PERIODO INFORMADO</t>
  </si>
  <si>
    <t>Ejemplo</t>
  </si>
  <si>
    <t>Estrategia</t>
  </si>
  <si>
    <r>
      <t>Número total de EDFs del embotellador (</t>
    </r>
    <r>
      <rPr>
        <sz val="11"/>
        <color rgb="FFFF0000"/>
        <rFont val="Calibri"/>
        <family val="2"/>
        <scheme val="minor"/>
      </rPr>
      <t>Parque total</t>
    </r>
    <r>
      <rPr>
        <sz val="11"/>
        <color theme="1"/>
        <rFont val="Calibri"/>
        <family val="2"/>
        <scheme val="minor"/>
      </rPr>
      <t>)</t>
    </r>
  </si>
  <si>
    <r>
      <t xml:space="preserve">Es la cantidad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de EDFs del embotellador. Sea en bodega, en mantenimiento, para descarte, en tránsito y en el mercado… todos etc.
</t>
    </r>
    <r>
      <rPr>
        <b/>
        <sz val="11"/>
        <color rgb="FFFF0000"/>
        <rFont val="Calibri"/>
        <family val="2"/>
        <scheme val="minor"/>
      </rPr>
      <t>Necesario incluir la información de los clientes indirectos</t>
    </r>
  </si>
  <si>
    <t>Número de EDF</t>
  </si>
  <si>
    <t>Cierre junio</t>
  </si>
  <si>
    <r>
      <t>* Si no tiene el dato llenar con</t>
    </r>
    <r>
      <rPr>
        <b/>
        <sz val="9"/>
        <color rgb="FFFF0000"/>
        <rFont val="Calibri"/>
        <family val="2"/>
        <scheme val="minor"/>
      </rPr>
      <t xml:space="preserve"> "NI"</t>
    </r>
  </si>
  <si>
    <t>Tres Puertas</t>
  </si>
  <si>
    <t>Dos Puertas</t>
  </si>
  <si>
    <t>Una Puerta</t>
  </si>
  <si>
    <t>Pequeños</t>
  </si>
  <si>
    <t>Número de EDF en el mercado</t>
  </si>
  <si>
    <r>
      <t xml:space="preserve">Es la cantidad total de EDFs instalados en el mercado. Solo informar se estan en el </t>
    </r>
    <r>
      <rPr>
        <b/>
        <sz val="11"/>
        <color rgb="FFFF0000"/>
        <rFont val="Calibri"/>
        <family val="2"/>
        <scheme val="minor"/>
      </rPr>
      <t>MERCADO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Necesario incluir la información de los clientes indirectos</t>
    </r>
  </si>
  <si>
    <r>
      <t xml:space="preserve">Pequeños </t>
    </r>
    <r>
      <rPr>
        <b/>
        <sz val="11"/>
        <color rgb="FFFF0000"/>
        <rFont val="Calibri"/>
        <family val="2"/>
        <scheme val="minor"/>
      </rPr>
      <t>&lt; 300lts</t>
    </r>
  </si>
  <si>
    <r>
      <rPr>
        <b/>
        <sz val="11"/>
        <color rgb="FFFF0000"/>
        <rFont val="Calibri"/>
        <family val="2"/>
        <scheme val="minor"/>
      </rPr>
      <t>UNIVERSO</t>
    </r>
    <r>
      <rPr>
        <sz val="11"/>
        <color theme="1"/>
        <rFont val="Calibri"/>
        <family val="2"/>
        <scheme val="minor"/>
      </rPr>
      <t xml:space="preserve"> de clientes existentes en el mercado del embotellador</t>
    </r>
  </si>
  <si>
    <r>
      <t xml:space="preserve">Es el número total de clientes existentes en la región del embotellador. Incluyendo clientes y no clientes que están en área directa e indirecta (considera clientes exclusivos de la competencia y no atendidos). Indicar el 100% del universo de clientes.
</t>
    </r>
    <r>
      <rPr>
        <b/>
        <sz val="11"/>
        <color rgb="FFFF0000"/>
        <rFont val="Calibri"/>
        <family val="2"/>
        <scheme val="minor"/>
      </rPr>
      <t>Necesario incluir la información de los clientes indirectos</t>
    </r>
  </si>
  <si>
    <t>Número de Clientes</t>
  </si>
  <si>
    <t>Bloqueado</t>
  </si>
  <si>
    <t>Número de clientes con EDF KO</t>
  </si>
  <si>
    <r>
      <t xml:space="preserve">Es el número total de clientes que el embotellador atiende que tiene uno o más equipos de frío KO instalados.
</t>
    </r>
    <r>
      <rPr>
        <b/>
        <sz val="11"/>
        <color rgb="FFFF0000"/>
        <rFont val="Calibri"/>
        <family val="2"/>
        <scheme val="minor"/>
      </rPr>
      <t>Necesario incluir la información de los clientes indirectos</t>
    </r>
  </si>
  <si>
    <t>Número de Clientes con EDF KO</t>
  </si>
  <si>
    <t>Tiempo promedio del EDF em taller</t>
  </si>
  <si>
    <t>Abril al cierre de junio</t>
  </si>
  <si>
    <t>Control</t>
  </si>
  <si>
    <t>Bajas de EDF</t>
  </si>
  <si>
    <t>Número de EDFs Bajados</t>
  </si>
  <si>
    <t>Edad de las Bajas</t>
  </si>
  <si>
    <t>Número Promedio de Años de Edad</t>
  </si>
  <si>
    <t>Edad de la Flota</t>
  </si>
  <si>
    <t>Edad promedia de toda la flota en mercado.</t>
  </si>
  <si>
    <r>
      <t xml:space="preserve">Número de EDFs que estan en el el mercado (SSD + Still) que están con </t>
    </r>
    <r>
      <rPr>
        <b/>
        <sz val="11"/>
        <color rgb="FFFF0000"/>
        <rFont val="Calibri"/>
        <family val="2"/>
        <scheme val="minor"/>
      </rPr>
      <t>Venta Cero en 30 días</t>
    </r>
  </si>
  <si>
    <r>
      <t xml:space="preserve">Es el número de EDFs que estan en el mercado y que no tuvieran compra en los últimos </t>
    </r>
    <r>
      <rPr>
        <b/>
        <sz val="11"/>
        <color rgb="FFFF0000"/>
        <rFont val="Calibri"/>
        <family val="2"/>
        <scheme val="minor"/>
      </rPr>
      <t>30 días.
Necesario incluir la información de los clientes indirectos</t>
    </r>
  </si>
  <si>
    <t>Número de EDFs con Venta Cero en junio</t>
  </si>
  <si>
    <t>Número de EDFs Validados</t>
  </si>
  <si>
    <r>
      <t xml:space="preserve">Número de EDFs cuya presencia física en el punto de venta ha sido confirmada presencialmente por un representante del embotellador en los últimos 30 días. </t>
    </r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Este no es un dato relativo al censo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el objetivo de este ítem es verificar si el embotellador posee alguna iniciativa de validación mensual de equipos de frío.</t>
    </r>
  </si>
  <si>
    <t>Número de EDFs Validados en junio</t>
  </si>
  <si>
    <t>Cierre junio, de 1 a 30 de junio</t>
  </si>
  <si>
    <t>Ejecución</t>
  </si>
  <si>
    <t>Satisfacción del cliente</t>
  </si>
  <si>
    <t>Resultado promedio de la encuesta de satisfacción del cliente en el último período.</t>
  </si>
  <si>
    <r>
      <rPr>
        <b/>
        <sz val="11"/>
        <color rgb="FFFF0000"/>
        <rFont val="Calibri"/>
        <family val="2"/>
        <scheme val="minor"/>
      </rPr>
      <t>Porcentaje</t>
    </r>
    <r>
      <rPr>
        <sz val="11"/>
        <color theme="1"/>
        <rFont val="Calibri"/>
        <family val="2"/>
        <scheme val="minor"/>
      </rPr>
      <t xml:space="preserve"> Promedia del Grado de Satisfacción de los Clientes de 0% a 100%</t>
    </r>
  </si>
  <si>
    <t>Número de llamadas técnicas</t>
  </si>
  <si>
    <t>Es el número total de llamadas técnicas que ocurrieron en el período (SAC).</t>
  </si>
  <si>
    <t>Número Total de Llamadas</t>
  </si>
  <si>
    <r>
      <t xml:space="preserve">Número de Llamadas Tecnicas Finalizadas conforme </t>
    </r>
    <r>
      <rPr>
        <b/>
        <sz val="11"/>
        <color rgb="FFFF0000"/>
        <rFont val="Calibri"/>
        <family val="2"/>
        <scheme val="minor"/>
      </rPr>
      <t>SLA</t>
    </r>
  </si>
  <si>
    <t>Es el número total de llamadas técnicas que se ejecutaron en el período dentro de los criterios de SLA del embotellador.</t>
  </si>
  <si>
    <t>Número Total de Llamadas cerradas dentro del SLA</t>
  </si>
  <si>
    <t>Número de llamadas reincidentes</t>
  </si>
  <si>
    <t>Es el número de llamados técnicos del período anterior que se abrieron para EDF * ya atendidas en los últimos 12 meses.</t>
  </si>
  <si>
    <t>Número Total de Llamadas Reincidentes</t>
  </si>
  <si>
    <r>
      <t xml:space="preserve">Total </t>
    </r>
    <r>
      <rPr>
        <b/>
        <sz val="11"/>
        <color rgb="FFFF0000"/>
        <rFont val="Calibri"/>
        <family val="2"/>
        <scheme val="minor"/>
      </rPr>
      <t>OPEX</t>
    </r>
    <r>
      <rPr>
        <sz val="11"/>
        <color theme="1"/>
        <rFont val="Calibri"/>
        <family val="2"/>
        <scheme val="minor"/>
      </rPr>
      <t xml:space="preserve"> Área de EDF</t>
    </r>
  </si>
  <si>
    <t>Costo total del área de EDF. Utilidades, salarios, todos costos con Personas, Transporte, Bodega, Mantenimiento, Repuesto, Administrativo ... etc)</t>
  </si>
  <si>
    <r>
      <t xml:space="preserve"> Total del OPEX </t>
    </r>
    <r>
      <rPr>
        <b/>
        <i/>
        <sz val="11"/>
        <color rgb="FFFF0000"/>
        <rFont val="Calibri"/>
        <family val="2"/>
        <scheme val="minor"/>
      </rPr>
      <t xml:space="preserve">NO incluir CAPEX y DEPRECIACION  (moneda local) </t>
    </r>
  </si>
  <si>
    <r>
      <t xml:space="preserve">Número promedio de servicios realizados por técnico por día en </t>
    </r>
    <r>
      <rPr>
        <b/>
        <sz val="11"/>
        <color rgb="FFFF0000"/>
        <rFont val="Calibri"/>
        <family val="2"/>
        <scheme val="minor"/>
      </rPr>
      <t>ROTA. NO Incluir Taller</t>
    </r>
  </si>
  <si>
    <r>
      <t xml:space="preserve">Es el promedio de servicios solucionados por técnico por día en el período. </t>
    </r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Este ítem no es un valor porcentual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sino un promedio de servicios realizados por día por el número de técnicos.</t>
    </r>
  </si>
  <si>
    <t>Número Promedio de Llamadas</t>
  </si>
  <si>
    <r>
      <t xml:space="preserve">Total Fountain, Vending y Otros EDFs. </t>
    </r>
    <r>
      <rPr>
        <b/>
        <sz val="11"/>
        <color rgb="FFFF0000"/>
        <rFont val="Calibri"/>
        <family val="2"/>
        <scheme val="minor"/>
      </rPr>
      <t>Inclui bodega y mercado</t>
    </r>
  </si>
  <si>
    <t xml:space="preserve">Informar número total de EDF Fountain, Vending Machine y Otros Equipos </t>
  </si>
  <si>
    <t>Número de EDF Fountain, Vending Machine y Otros</t>
  </si>
  <si>
    <t>Total Fountain</t>
  </si>
  <si>
    <t>Total Vending</t>
  </si>
  <si>
    <t>Total Otros EDFs</t>
  </si>
  <si>
    <r>
      <t xml:space="preserve">Valor total de piezas de repuesto en stock </t>
    </r>
    <r>
      <rPr>
        <b/>
        <sz val="11"/>
        <color rgb="FFFF0000"/>
        <rFont val="Calibri"/>
        <family val="2"/>
        <scheme val="minor"/>
      </rPr>
      <t>coolers + Fountain + otros</t>
    </r>
  </si>
  <si>
    <t>Es el valor total del inventario de las piezas de repuesto del período anterior.</t>
  </si>
  <si>
    <r>
      <t>Valor</t>
    </r>
    <r>
      <rPr>
        <b/>
        <sz val="11"/>
        <color rgb="FFFF0000"/>
        <rFont val="Calibri"/>
        <family val="2"/>
        <scheme val="minor"/>
      </rPr>
      <t xml:space="preserve"> (moneda local)</t>
    </r>
    <r>
      <rPr>
        <sz val="11"/>
        <color theme="1"/>
        <rFont val="Calibri"/>
        <family val="2"/>
        <scheme val="minor"/>
      </rPr>
      <t xml:space="preserve"> del Total de Piezas</t>
    </r>
  </si>
  <si>
    <r>
      <t xml:space="preserve">Consumo total de piezas de repuesto </t>
    </r>
    <r>
      <rPr>
        <b/>
        <sz val="11"/>
        <color rgb="FFFF0000"/>
        <rFont val="Calibri"/>
        <family val="2"/>
        <scheme val="minor"/>
      </rPr>
      <t>coolers + Fountain+ otros</t>
    </r>
  </si>
  <si>
    <t>Es el valor total de uso de pieza de repuesto del período.</t>
  </si>
  <si>
    <r>
      <t xml:space="preserve">Valor </t>
    </r>
    <r>
      <rPr>
        <b/>
        <sz val="11"/>
        <color rgb="FFFF0000"/>
        <rFont val="Calibri"/>
        <family val="2"/>
        <scheme val="minor"/>
      </rPr>
      <t>(moneda local)</t>
    </r>
    <r>
      <rPr>
        <sz val="11"/>
        <color theme="1"/>
        <rFont val="Calibri"/>
        <family val="2"/>
        <scheme val="minor"/>
      </rPr>
      <t xml:space="preserve"> Promedio de Piezas</t>
    </r>
  </si>
  <si>
    <t>Conectividad</t>
  </si>
  <si>
    <r>
      <t xml:space="preserve">¿Cuántos EDF están conectados y con </t>
    </r>
    <r>
      <rPr>
        <b/>
        <sz val="11"/>
        <color rgb="FFFF0000"/>
        <rFont val="Calibri"/>
        <family val="2"/>
        <scheme val="minor"/>
      </rPr>
      <t>rutinas de acciones semanales?</t>
    </r>
  </si>
  <si>
    <t>Número de EDF conectados y con rutinas</t>
  </si>
  <si>
    <t>Censo anual de Equipos</t>
  </si>
  <si>
    <t xml:space="preserve"> Informar pérdida de EDFs de último censo finalizado</t>
  </si>
  <si>
    <t>Pérdida de EDFs</t>
  </si>
  <si>
    <t>Costos promedio de instalación por EDF</t>
  </si>
  <si>
    <r>
      <t>Costo promedio</t>
    </r>
    <r>
      <rPr>
        <b/>
        <sz val="11"/>
        <color rgb="FFFF0000"/>
        <rFont val="Calibri"/>
        <family val="2"/>
        <scheme val="minor"/>
      </rPr>
      <t xml:space="preserve"> (moneda local)</t>
    </r>
    <r>
      <rPr>
        <sz val="11"/>
        <color theme="1"/>
        <rFont val="Calibri"/>
        <family val="2"/>
        <scheme val="minor"/>
      </rPr>
      <t xml:space="preserve"> de la instalación de un EDF</t>
    </r>
  </si>
  <si>
    <r>
      <t xml:space="preserve">Costo promedio </t>
    </r>
    <r>
      <rPr>
        <b/>
        <sz val="11"/>
        <color rgb="FFFF0000"/>
        <rFont val="Calibri"/>
        <family val="2"/>
        <scheme val="minor"/>
      </rPr>
      <t>(moneda local)</t>
    </r>
  </si>
  <si>
    <t>Costos promedio de recogida por EDF</t>
  </si>
  <si>
    <r>
      <t xml:space="preserve">Costo promedio </t>
    </r>
    <r>
      <rPr>
        <b/>
        <sz val="11"/>
        <color rgb="FFFF0000"/>
        <rFont val="Calibri"/>
        <family val="2"/>
        <scheme val="minor"/>
      </rPr>
      <t xml:space="preserve">(moneda local) </t>
    </r>
    <r>
      <rPr>
        <sz val="11"/>
        <color theme="1"/>
        <rFont val="Calibri"/>
        <family val="2"/>
        <scheme val="minor"/>
      </rPr>
      <t>de la recogida de un EDF</t>
    </r>
  </si>
  <si>
    <t>Mantenimiento</t>
  </si>
  <si>
    <t>Costos promedio de mantenimiento por EDF en el mercado</t>
  </si>
  <si>
    <r>
      <t xml:space="preserve">Costo promedio </t>
    </r>
    <r>
      <rPr>
        <b/>
        <sz val="11"/>
        <color rgb="FFFF0000"/>
        <rFont val="Calibri"/>
        <family val="2"/>
        <scheme val="minor"/>
      </rPr>
      <t xml:space="preserve">(moneda local) </t>
    </r>
    <r>
      <rPr>
        <sz val="11"/>
        <color theme="1"/>
        <rFont val="Calibri"/>
        <family val="2"/>
        <scheme val="minor"/>
      </rPr>
      <t>de mantenimiento de uno EDF  en el mercado</t>
    </r>
  </si>
  <si>
    <t>Costos promedio de mantenimiento por EDF en el taller</t>
  </si>
  <si>
    <r>
      <t xml:space="preserve">Costo promedio </t>
    </r>
    <r>
      <rPr>
        <b/>
        <sz val="11"/>
        <color rgb="FFFF0000"/>
        <rFont val="Calibri"/>
        <family val="2"/>
        <scheme val="minor"/>
      </rPr>
      <t xml:space="preserve">(moneda local) </t>
    </r>
    <r>
      <rPr>
        <sz val="11"/>
        <color theme="1"/>
        <rFont val="Calibri"/>
        <family val="2"/>
        <scheme val="minor"/>
      </rPr>
      <t>de mantenimiento de uno EDF  en el taller</t>
    </r>
  </si>
  <si>
    <t>Datos</t>
  </si>
  <si>
    <r>
      <t xml:space="preserve">Informar total de equipos de Frio bajados en el periodo. </t>
    </r>
    <r>
      <rPr>
        <b/>
        <sz val="11"/>
        <color rgb="FFFF0000"/>
        <rFont val="Calibri"/>
        <family val="2"/>
        <scheme val="minor"/>
      </rPr>
      <t>No incluir baja por perdida</t>
    </r>
  </si>
  <si>
    <r>
      <t>Edad promedia de todos los equipos bajados.</t>
    </r>
    <r>
      <rPr>
        <b/>
        <sz val="11"/>
        <color rgb="FFFF0000"/>
        <rFont val="Calibri"/>
        <family val="2"/>
        <scheme val="minor"/>
      </rPr>
      <t xml:space="preserve"> No incluir bajados por legal</t>
    </r>
  </si>
  <si>
    <t>Número de dias que el EDF quedo en taller</t>
  </si>
  <si>
    <t>Es la cantidad de días promedio entre la llegada al taller hasta la instalación en el cliente. Considerar nuevos y usados. El promedio ocorrio en el periodo.</t>
  </si>
  <si>
    <t>Mercado</t>
  </si>
  <si>
    <t>Descarte</t>
  </si>
  <si>
    <t>MÓDULO</t>
  </si>
  <si>
    <t>Número de clientes</t>
  </si>
  <si>
    <t>#</t>
  </si>
  <si>
    <t>TEMPLATE DASHBOARD</t>
  </si>
  <si>
    <r>
      <t>* Si no tiene el dato llenar con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color rgb="FFC00000"/>
        <rFont val="Calibri"/>
        <family val="2"/>
        <scheme val="minor"/>
      </rPr>
      <t>"NI"</t>
    </r>
  </si>
  <si>
    <t>Últimos  12 meses</t>
  </si>
  <si>
    <r>
      <t xml:space="preserve">Total </t>
    </r>
    <r>
      <rPr>
        <i/>
        <sz val="10"/>
        <rFont val="Calibri"/>
        <family val="2"/>
        <scheme val="minor"/>
      </rPr>
      <t>Fountain</t>
    </r>
  </si>
  <si>
    <r>
      <t xml:space="preserve">Total </t>
    </r>
    <r>
      <rPr>
        <i/>
        <sz val="10"/>
        <rFont val="Calibri"/>
        <family val="2"/>
        <scheme val="minor"/>
      </rPr>
      <t>Vending</t>
    </r>
  </si>
  <si>
    <t>NI</t>
  </si>
  <si>
    <t>Total de GDMs</t>
  </si>
  <si>
    <t>GDMs no mercado</t>
  </si>
  <si>
    <t>Universo de clientes atendidos no mercado</t>
  </si>
  <si>
    <t>Clientes con GDM KO</t>
  </si>
  <si>
    <r>
      <t xml:space="preserve">Total de </t>
    </r>
    <r>
      <rPr>
        <i/>
        <sz val="11"/>
        <rFont val="Calibri"/>
        <family val="2"/>
        <scheme val="minor"/>
      </rPr>
      <t>Fountain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Vending</t>
    </r>
    <r>
      <rPr>
        <sz val="11"/>
        <rFont val="Calibri"/>
        <family val="2"/>
        <scheme val="minor"/>
      </rPr>
      <t xml:space="preserve"> e outras GDMs</t>
    </r>
  </si>
  <si>
    <t>Satisfação do cliente</t>
  </si>
  <si>
    <t>Idade da frota</t>
  </si>
  <si>
    <t>Meta total de compras de GDMs para o ano</t>
  </si>
  <si>
    <t>Pedidos confirmados com o fornecedor de GDM</t>
  </si>
  <si>
    <t>Plano de chegada de equipamentos comprados</t>
  </si>
  <si>
    <t>Chegadas confirmadas dos equipamentos ao Fabricante</t>
  </si>
  <si>
    <t>GDMs com venda zero de 30 dias ou mais</t>
  </si>
  <si>
    <t>GDMs validados no mes</t>
  </si>
  <si>
    <t>GDMs não encontradas no período através da validação mensal</t>
  </si>
  <si>
    <t>Perda de GDMs por conclusão do censo</t>
  </si>
  <si>
    <t>GDMs no mercado com a conectividade do controlador ativada</t>
  </si>
  <si>
    <t>GDMs conectadas com informação atualizada no mes</t>
  </si>
  <si>
    <t>Instalação de GDMs</t>
  </si>
  <si>
    <t>Recolhimento de GDMs</t>
  </si>
  <si>
    <t>Serviços finalizados conforme SLA</t>
  </si>
  <si>
    <t>Tempo medio do equipamento no galpão para manutenção</t>
  </si>
  <si>
    <r>
      <t xml:space="preserve">Total de chamadas técnicas resolvidas pelo </t>
    </r>
    <r>
      <rPr>
        <i/>
        <sz val="11"/>
        <rFont val="Calibri"/>
        <family val="2"/>
        <scheme val="minor"/>
      </rPr>
      <t>Call Center</t>
    </r>
  </si>
  <si>
    <t>Total de serviços realizados pelos técnicos</t>
  </si>
  <si>
    <t>Total de serviços reincidentes dentro dos últimos 12 meses</t>
  </si>
  <si>
    <t>Media de serviços realizados por técnico por dia no mercado</t>
  </si>
  <si>
    <t>Descarte de GDMs</t>
  </si>
  <si>
    <t>Idade das GDMs descartadas</t>
  </si>
  <si>
    <t>INFORMAÇÃO</t>
  </si>
  <si>
    <t>DESCRIÇÃO</t>
  </si>
  <si>
    <t>UNIDADE DE MEDIDA</t>
  </si>
  <si>
    <t>DADOS</t>
  </si>
  <si>
    <t>EXEMPLO</t>
  </si>
  <si>
    <t>ATENÇÃO</t>
  </si>
  <si>
    <t>Possui Clientes Indiretos</t>
  </si>
  <si>
    <t>Fabricante</t>
  </si>
  <si>
    <r>
      <t xml:space="preserve">É a quantidade total de GDMs (área direta e indireta) do Fabricante
</t>
    </r>
    <r>
      <rPr>
        <sz val="9"/>
        <rFont val="Calibri"/>
        <family val="2"/>
        <scheme val="minor"/>
      </rPr>
      <t>(seja em estoque, em manutenção, para descarte, em trânsito, no mercado, etc)</t>
    </r>
  </si>
  <si>
    <t>É a quantidade total de GDMs (área direta e indireta) que estão no mercado no momento</t>
  </si>
  <si>
    <t>É o número total de clientes servidos na região do Fabricante. Isso inclui clientes que estão na área direta e indireta</t>
  </si>
  <si>
    <t>É a base total de clientes que o Fabricante atende  que possuem um ou mais equipamentos KO instalados</t>
  </si>
  <si>
    <r>
      <t xml:space="preserve">É o número total de GDMs em estoque e no mercado de </t>
    </r>
    <r>
      <rPr>
        <i/>
        <sz val="11"/>
        <rFont val="Calibri"/>
        <family val="2"/>
        <scheme val="minor"/>
      </rPr>
      <t>Fountain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Vending Machine</t>
    </r>
    <r>
      <rPr>
        <sz val="11"/>
        <rFont val="Calibri"/>
        <family val="2"/>
        <scheme val="minor"/>
      </rPr>
      <t xml:space="preserve"> e outros equipamentos</t>
    </r>
  </si>
  <si>
    <t>É o resultado medio das tres pesquisas de satisfação do cliente no último periodo (instalação, manutenção e call center)</t>
  </si>
  <si>
    <t>É a idade média de toda a frota no mercado.</t>
  </si>
  <si>
    <t>É a meta formalmente aprovada para as compras do ano em curso</t>
  </si>
  <si>
    <t>Numero de GDMs com órdens de compras executadas com o fornecedor</t>
  </si>
  <si>
    <t>É o número de equipamentos planejados para chegar nos armazéns do Fabricante</t>
  </si>
  <si>
    <t>É o número de equipamentos comprados que foram recebidos nos armazéns do Fabricante</t>
  </si>
  <si>
    <r>
      <t xml:space="preserve">É o número de GDMs que estão no mercado (SSD + Still) e que não tiveram venda nos últimos 30 días
</t>
    </r>
    <r>
      <rPr>
        <sz val="9"/>
        <rFont val="Calibri"/>
        <family val="2"/>
        <scheme val="minor"/>
      </rPr>
      <t>(inclui 60, 90 o más días)</t>
    </r>
  </si>
  <si>
    <r>
      <t xml:space="preserve">É o número de GDMs cuja presença física no PDV foi confirmada presencialmente por um representante do Fabricante nos últimos 30 días.
</t>
    </r>
    <r>
      <rPr>
        <sz val="9"/>
        <rFont val="Calibri"/>
        <family val="2"/>
        <scheme val="minor"/>
      </rPr>
      <t>(Nota: Este não é um dado relativo ao censo anual, o objetivo deste ítem é verificar se o Fabricante possui alguma iniciativa de validação mensal de GDMs)</t>
    </r>
  </si>
  <si>
    <t>Equipamentos perdidos de acordo com levantamento mensal de localização</t>
  </si>
  <si>
    <t>É a perda de GDMs do último censo, finalizado nos últimos 12 meses</t>
  </si>
  <si>
    <t>É o número total de GDMs que estão no mercado com o controlador devidamente associado ao respectivo PDV e visível para monitoramento no centro de controle do Fabricante</t>
  </si>
  <si>
    <t>É o número total de GDMs que obtiveram informação atualizada no último mes por um representante do Fabricante</t>
  </si>
  <si>
    <t>Instalação total de equipamentos 
(1ª instalação + equipamento adicional + trocas + eventos + outros)</t>
  </si>
  <si>
    <t>Recolhimento total de equipamentos do mercado
(Baixa performance + venda zero + cliente fechado, fechando ou com GDM propria +  contaminação + *trocas + eventos + outros)</t>
  </si>
  <si>
    <t>Porcentagem de serviços executados conforme o prazo estipulado por SLA, inclui 3 tipos de serviços: de instalação, de recolhimento e de manutenção</t>
  </si>
  <si>
    <t>É o número de dias medio entre a chegada de GDMs ao galpão para manutenção até a instalação no cliente</t>
  </si>
  <si>
    <t>É o número total de chamadas técnicas que foram resolvidas pelo Call Center no periodo eliminando a necessidade de realizar o serviço técnico</t>
  </si>
  <si>
    <t>É o número total de serviços técnicos que ocorreram no periodo</t>
  </si>
  <si>
    <t>É o número de serviços técnicos do periodo que ocorreram para GDMs que já foram atendidas nos últimos 12 meses</t>
  </si>
  <si>
    <r>
      <t>É o número medio de serviços solucionados por técnico por dia no mercado (não inclui no galpão)
(</t>
    </r>
    <r>
      <rPr>
        <sz val="9"/>
        <rFont val="Calibri"/>
        <family val="2"/>
        <scheme val="minor"/>
      </rPr>
      <t>Nota: Este ítem não é um valor percentual, e sim uma média de serviços realizados por dia pelo número de técnicos)</t>
    </r>
  </si>
  <si>
    <t>Idade media de todos os equipamentos descartados no periodo
(Não inclui baixa por perda física ou legal da GDM)</t>
  </si>
  <si>
    <t>Número de GDM</t>
  </si>
  <si>
    <t>Número de clientes com GDM KO</t>
  </si>
  <si>
    <r>
      <t xml:space="preserve">Número de GDM </t>
    </r>
    <r>
      <rPr>
        <i/>
        <sz val="11"/>
        <rFont val="Calibri"/>
        <family val="2"/>
        <scheme val="minor"/>
      </rPr>
      <t>Fountain, Vending</t>
    </r>
    <r>
      <rPr>
        <sz val="11"/>
        <rFont val="Calibri"/>
        <family val="2"/>
        <scheme val="minor"/>
      </rPr>
      <t xml:space="preserve"> e outras</t>
    </r>
  </si>
  <si>
    <t>Porcentagem (0% a 100%) media do grau de satisfação dos clientes</t>
  </si>
  <si>
    <t>Número medio de anos em idade</t>
  </si>
  <si>
    <t>Número de GDMs na meta do ano</t>
  </si>
  <si>
    <t>Número de ordens de compras confirmadas com o fornecedor</t>
  </si>
  <si>
    <t>Número de GDMs planejadas para chegar</t>
  </si>
  <si>
    <t>Número de GDMs recebidas</t>
  </si>
  <si>
    <t>Número de GDMs com venda zero de 30 dias e mais.</t>
  </si>
  <si>
    <t>Número de GDMs validadas do dia 1 ao 31 do mes</t>
  </si>
  <si>
    <t>Número de GDMs perdidas no periodo</t>
  </si>
  <si>
    <t>Número de GDMs perdidas</t>
  </si>
  <si>
    <t>Número de GDMs no mercado com controlador inteligente ativado</t>
  </si>
  <si>
    <t>Número de GDMs conectadas com informação atualizada no mes</t>
  </si>
  <si>
    <t>Número de GDMs instaladas</t>
  </si>
  <si>
    <t>Número de GDMs recolhidas do mercado</t>
  </si>
  <si>
    <t>Porcentagem (0% a 100%) dos serviços executados segundo SLA</t>
  </si>
  <si>
    <t>Número de dias medio ocorrido no periodo que as GDMs ficaram no galpão</t>
  </si>
  <si>
    <r>
      <t>Número total de chamadas resolvidas pelo</t>
    </r>
    <r>
      <rPr>
        <i/>
        <sz val="11"/>
        <rFont val="Calibri"/>
        <family val="2"/>
        <scheme val="minor"/>
      </rPr>
      <t xml:space="preserve"> Call Center</t>
    </r>
  </si>
  <si>
    <t>Número total de serviços</t>
  </si>
  <si>
    <t>Número total de serviços reincidentes</t>
  </si>
  <si>
    <t>Número medio de serviços</t>
  </si>
  <si>
    <t>Número de GDMs descartadas</t>
  </si>
  <si>
    <t>Número medio de anos de idade</t>
  </si>
  <si>
    <t>Tres Portas</t>
  </si>
  <si>
    <t>Duas Portas</t>
  </si>
  <si>
    <t>Uma Porta</t>
  </si>
  <si>
    <t>Pequenos &lt; 300lts</t>
  </si>
  <si>
    <t>Total outras GDMs</t>
  </si>
  <si>
    <t>Média instalação</t>
  </si>
  <si>
    <t>Média manutenção</t>
  </si>
  <si>
    <t>Média call center</t>
  </si>
  <si>
    <t>Serviço de instalação conforme SLA</t>
  </si>
  <si>
    <t>Serviço de recolhimento conforme SLA</t>
  </si>
  <si>
    <t>Serviço de manutenção conforme SLA</t>
  </si>
  <si>
    <t>* Se não possui o dado favor preencher com "NI"</t>
  </si>
  <si>
    <r>
      <t xml:space="preserve">* Se não possui o dado favor preencher com </t>
    </r>
    <r>
      <rPr>
        <b/>
        <sz val="9"/>
        <color rgb="FFFF0000"/>
        <rFont val="Calibri"/>
        <family val="2"/>
        <scheme val="minor"/>
      </rPr>
      <t>"NI"</t>
    </r>
  </si>
  <si>
    <t>Aquisição</t>
  </si>
  <si>
    <t>Controle</t>
  </si>
  <si>
    <t>Mercado e Manutenção</t>
  </si>
  <si>
    <t>Manutenção</t>
  </si>
  <si>
    <t>É o  número total de GDMs descartadas
(Não inclui baixa por perda física ou legal da GDM)</t>
  </si>
  <si>
    <t>Q4 - 2021</t>
  </si>
  <si>
    <t>Instruções:
O Fabricante deve preencher a coluna amarela com os dados atualizados do fechamento de Dezembro e enviar até o dia 10 de Janeiro.
Obs: Em caso de não ter alguma informação preencham com "NI" 
(não preencher com zero, a menos que a informação seja de fato zero)</t>
  </si>
  <si>
    <t>Fechamento Dezembro</t>
  </si>
  <si>
    <t>Outubro ao fechamento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</si>
</sst>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$-2C0A]\ 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6EA6"/>
      <name val="Tahoma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24"/>
      <color theme="2" tint="-0.749992370372631"/>
      <name val="MS Reference Sans Serif"/>
      <family val="2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Down">
        <bgColor theme="7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 tint="-0.499984740745262"/>
      </patternFill>
    </fill>
    <fill>
      <patternFill patternType="solid">
        <fgColor theme="7" tint="0.59999389629810485"/>
        <bgColor theme="0" tint="-0.49998474074526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2" tint="-0.749961851863155"/>
      </bottom>
      <diagonal/>
    </border>
    <border>
      <left/>
      <right/>
      <top style="thin">
        <color theme="2" tint="-0.749961851863155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7" tint="0.599963377788628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0" fillId="7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3" fontId="0" fillId="8" borderId="5" xfId="1" applyNumberFormat="1" applyFont="1" applyFill="1" applyBorder="1" applyAlignment="1">
      <alignment horizontal="center" vertical="center"/>
    </xf>
    <xf numFmtId="3" fontId="0" fillId="6" borderId="5" xfId="1" applyNumberFormat="1" applyFont="1" applyFill="1" applyBorder="1" applyAlignment="1">
      <alignment horizontal="center" vertical="center"/>
    </xf>
    <xf numFmtId="3" fontId="0" fillId="8" borderId="5" xfId="1" applyNumberFormat="1" applyFont="1" applyFill="1" applyBorder="1" applyAlignment="1" applyProtection="1">
      <alignment horizontal="center" vertical="center"/>
      <protection locked="0"/>
    </xf>
    <xf numFmtId="3" fontId="0" fillId="6" borderId="5" xfId="1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 wrapText="1"/>
    </xf>
    <xf numFmtId="3" fontId="0" fillId="5" borderId="5" xfId="1" applyNumberFormat="1" applyFont="1" applyFill="1" applyBorder="1" applyAlignment="1">
      <alignment horizontal="center" vertical="center"/>
    </xf>
    <xf numFmtId="3" fontId="0" fillId="5" borderId="5" xfId="1" applyNumberFormat="1" applyFont="1" applyFill="1" applyBorder="1" applyAlignment="1" applyProtection="1">
      <alignment horizontal="center" vertical="center"/>
      <protection locked="0"/>
    </xf>
    <xf numFmtId="9" fontId="0" fillId="8" borderId="5" xfId="2" applyFont="1" applyFill="1" applyBorder="1" applyAlignment="1" applyProtection="1">
      <alignment horizontal="center" vertical="center"/>
      <protection locked="0"/>
    </xf>
    <xf numFmtId="9" fontId="0" fillId="5" borderId="5" xfId="2" applyFont="1" applyFill="1" applyBorder="1" applyAlignment="1" applyProtection="1">
      <alignment horizontal="center" vertical="center"/>
      <protection locked="0"/>
    </xf>
    <xf numFmtId="165" fontId="0" fillId="8" borderId="5" xfId="0" applyNumberFormat="1" applyFill="1" applyBorder="1" applyAlignment="1" applyProtection="1">
      <alignment horizontal="center" vertical="center"/>
      <protection locked="0"/>
    </xf>
    <xf numFmtId="165" fontId="0" fillId="5" borderId="5" xfId="0" applyNumberFormat="1" applyFill="1" applyBorder="1" applyAlignment="1" applyProtection="1">
      <alignment horizontal="center" vertical="center"/>
      <protection locked="0"/>
    </xf>
    <xf numFmtId="165" fontId="0" fillId="8" borderId="5" xfId="0" applyNumberFormat="1" applyFill="1" applyBorder="1" applyAlignment="1">
      <alignment horizontal="center" vertical="center"/>
    </xf>
    <xf numFmtId="165" fontId="0" fillId="6" borderId="5" xfId="0" applyNumberFormat="1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164" fontId="14" fillId="9" borderId="5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164" fontId="14" fillId="9" borderId="5" xfId="1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right" vertical="center" wrapText="1" indent="1"/>
    </xf>
    <xf numFmtId="3" fontId="0" fillId="6" borderId="7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3" fontId="0" fillId="8" borderId="11" xfId="1" applyNumberFormat="1" applyFont="1" applyFill="1" applyBorder="1" applyAlignment="1" applyProtection="1">
      <alignment horizontal="center" vertical="center"/>
      <protection locked="0"/>
    </xf>
    <xf numFmtId="0" fontId="15" fillId="6" borderId="5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3" fontId="15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>
      <alignment horizontal="right" vertical="center" wrapText="1" indent="1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3" fontId="0" fillId="11" borderId="7" xfId="1" applyNumberFormat="1" applyFont="1" applyFill="1" applyBorder="1" applyAlignment="1" applyProtection="1">
      <alignment horizontal="center" vertical="center"/>
    </xf>
    <xf numFmtId="3" fontId="0" fillId="11" borderId="5" xfId="1" applyNumberFormat="1" applyFont="1" applyFill="1" applyBorder="1" applyAlignment="1" applyProtection="1">
      <alignment horizontal="center" vertical="center"/>
    </xf>
    <xf numFmtId="3" fontId="0" fillId="13" borderId="5" xfId="1" applyNumberFormat="1" applyFont="1" applyFill="1" applyBorder="1" applyAlignment="1" applyProtection="1">
      <alignment horizontal="center" vertical="center"/>
      <protection locked="0"/>
    </xf>
    <xf numFmtId="3" fontId="0" fillId="12" borderId="5" xfId="1" applyNumberFormat="1" applyFont="1" applyFill="1" applyBorder="1" applyAlignment="1" applyProtection="1">
      <alignment horizontal="center" vertical="center"/>
    </xf>
    <xf numFmtId="3" fontId="0" fillId="5" borderId="7" xfId="1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right" vertical="center" wrapText="1" indent="1"/>
    </xf>
    <xf numFmtId="0" fontId="21" fillId="5" borderId="5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3" fontId="15" fillId="5" borderId="5" xfId="1" applyNumberFormat="1" applyFont="1" applyFill="1" applyBorder="1" applyAlignment="1" applyProtection="1">
      <alignment horizontal="center" vertical="center"/>
      <protection locked="0"/>
    </xf>
    <xf numFmtId="3" fontId="6" fillId="5" borderId="5" xfId="1" applyNumberFormat="1" applyFont="1" applyFill="1" applyBorder="1" applyAlignment="1" applyProtection="1">
      <alignment horizontal="center" vertical="center"/>
      <protection locked="0"/>
    </xf>
    <xf numFmtId="9" fontId="0" fillId="11" borderId="5" xfId="2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5" fillId="6" borderId="1" xfId="0" quotePrefix="1" applyFont="1" applyFill="1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left" vertical="center" wrapText="1"/>
    </xf>
    <xf numFmtId="0" fontId="5" fillId="6" borderId="3" xfId="0" quotePrefix="1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164" fontId="14" fillId="9" borderId="5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4" fillId="10" borderId="0" xfId="0" applyFont="1" applyFill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5" fillId="5" borderId="5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338666</xdr:colOff>
      <xdr:row>77</xdr:row>
      <xdr:rowOff>111073</xdr:rowOff>
    </xdr:from>
    <xdr:ext cx="11934825" cy="439261"/>
    <xdr:pic>
      <xdr:nvPicPr>
        <xdr:cNvPr id="3" name="Imagem 2">
          <a:extLst>
            <a:ext uri="{FF2B5EF4-FFF2-40B4-BE49-F238E27FC236}">
              <a16:creationId xmlns:a16="http://schemas.microsoft.com/office/drawing/2014/main" id="{B477EDC7-26F6-40A5-9825-7AB77C977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clrChange>
            <a:clrFrom>
              <a:srgbClr val="DEDEDE"/>
            </a:clrFrom>
            <a:clrTo>
              <a:srgbClr val="DEDED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8666" y="22071490"/>
          <a:ext cx="11934825" cy="439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4ADD-486F-46DE-A889-92569B16AE06}">
  <sheetPr>
    <pageSetUpPr fitToPage="1"/>
  </sheetPr>
  <dimension ref="A1:L54"/>
  <sheetViews>
    <sheetView showGridLines="0" topLeftCell="A27" zoomScale="90" zoomScaleNormal="90" workbookViewId="0">
      <selection activeCell="D28" sqref="D28"/>
    </sheetView>
  </sheetViews>
  <sheetFormatPr defaultColWidth="0" defaultRowHeight="15" zeroHeight="1" x14ac:dyDescent="0.25"/>
  <cols>
    <col min="1" max="1" width="0.28515625" customWidth="1"/>
    <col min="2" max="2" width="9.42578125" style="9" customWidth="1"/>
    <col min="3" max="3" width="13.140625" bestFit="1" customWidth="1"/>
    <col min="4" max="4" width="18.140625" style="9" customWidth="1"/>
    <col min="5" max="5" width="27.85546875" style="1" customWidth="1"/>
    <col min="6" max="6" width="37.42578125" style="1" customWidth="1"/>
    <col min="7" max="7" width="17.140625" style="1" customWidth="1"/>
    <col min="8" max="8" width="20.140625" style="3" customWidth="1"/>
    <col min="9" max="9" width="28.140625" customWidth="1"/>
    <col min="10" max="10" width="12.85546875" style="9" customWidth="1"/>
    <col min="11" max="11" width="10.5703125" customWidth="1"/>
    <col min="12" max="12" width="0.42578125" customWidth="1"/>
    <col min="13" max="16384" width="9.140625" hidden="1"/>
  </cols>
  <sheetData>
    <row r="1" spans="2:11" ht="1.5" customHeight="1" x14ac:dyDescent="0.25"/>
    <row r="2" spans="2:11" s="5" customFormat="1" ht="33.75" customHeight="1" x14ac:dyDescent="0.25">
      <c r="B2" s="80" t="s">
        <v>0</v>
      </c>
      <c r="C2" s="80"/>
      <c r="D2" s="80"/>
      <c r="E2" s="80"/>
      <c r="F2" s="80"/>
      <c r="G2" s="80"/>
      <c r="H2" s="80"/>
      <c r="I2" s="80"/>
      <c r="J2" s="34"/>
      <c r="K2" s="4"/>
    </row>
    <row r="3" spans="2:11" ht="61.5" customHeight="1" x14ac:dyDescent="0.25">
      <c r="B3" s="79" t="s">
        <v>1</v>
      </c>
      <c r="C3" s="79"/>
      <c r="D3" s="79"/>
      <c r="E3" s="79"/>
      <c r="F3" s="79"/>
      <c r="G3" s="79"/>
      <c r="H3" s="79"/>
      <c r="I3" s="79"/>
      <c r="J3" s="33"/>
    </row>
    <row r="4" spans="2:11" ht="81.75" customHeight="1" x14ac:dyDescent="0.25">
      <c r="B4" s="1"/>
      <c r="C4" s="1"/>
      <c r="D4" s="82" t="s">
        <v>2</v>
      </c>
      <c r="E4" s="83"/>
      <c r="F4" s="83"/>
      <c r="G4" s="83"/>
      <c r="H4" s="83"/>
      <c r="I4" s="84"/>
      <c r="J4" s="35"/>
    </row>
    <row r="5" spans="2:11" x14ac:dyDescent="0.25">
      <c r="B5" s="1"/>
      <c r="C5" s="1"/>
      <c r="D5" s="1"/>
      <c r="H5" s="1"/>
      <c r="I5" s="1"/>
      <c r="J5" s="1"/>
    </row>
    <row r="6" spans="2:11" x14ac:dyDescent="0.25">
      <c r="B6" s="1"/>
      <c r="C6" s="1"/>
      <c r="D6" s="6" t="s">
        <v>3</v>
      </c>
      <c r="E6" s="2"/>
      <c r="F6" s="81"/>
      <c r="G6" s="81"/>
      <c r="H6" s="81"/>
      <c r="I6" s="1"/>
      <c r="J6" s="1"/>
    </row>
    <row r="7" spans="2:11" x14ac:dyDescent="0.25">
      <c r="B7" s="1"/>
      <c r="C7" s="7"/>
      <c r="D7" s="1"/>
      <c r="H7" s="1"/>
      <c r="I7" s="1"/>
      <c r="J7" s="1"/>
    </row>
    <row r="8" spans="2:11" x14ac:dyDescent="0.25"/>
    <row r="9" spans="2:11" ht="31.5" x14ac:dyDescent="0.25">
      <c r="B9" s="10" t="s">
        <v>4</v>
      </c>
      <c r="C9" s="10" t="s">
        <v>5</v>
      </c>
      <c r="D9" s="10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95</v>
      </c>
      <c r="J9" s="10" t="s">
        <v>11</v>
      </c>
    </row>
    <row r="10" spans="2:11" ht="85.5" customHeight="1" x14ac:dyDescent="0.25">
      <c r="B10" s="85">
        <v>1</v>
      </c>
      <c r="C10" s="85" t="s">
        <v>3</v>
      </c>
      <c r="D10" s="85" t="s">
        <v>12</v>
      </c>
      <c r="E10" s="86" t="s">
        <v>13</v>
      </c>
      <c r="F10" s="86" t="s">
        <v>14</v>
      </c>
      <c r="G10" s="86" t="s">
        <v>15</v>
      </c>
      <c r="H10" s="12" t="s">
        <v>16</v>
      </c>
      <c r="I10" s="13" t="str">
        <f>IF(SUM(I11:I14)=0,"",SUM(I11:I14))</f>
        <v/>
      </c>
      <c r="J10" s="14">
        <f>SUM(J11:J14)</f>
        <v>22000</v>
      </c>
      <c r="K10" s="89" t="s">
        <v>17</v>
      </c>
    </row>
    <row r="11" spans="2:11" x14ac:dyDescent="0.25">
      <c r="B11" s="85"/>
      <c r="C11" s="85"/>
      <c r="D11" s="85"/>
      <c r="E11" s="86"/>
      <c r="F11" s="86"/>
      <c r="G11" s="86"/>
      <c r="H11" s="12" t="s">
        <v>18</v>
      </c>
      <c r="I11" s="15"/>
      <c r="J11" s="16">
        <v>1100</v>
      </c>
      <c r="K11" s="89"/>
    </row>
    <row r="12" spans="2:11" x14ac:dyDescent="0.25">
      <c r="B12" s="85"/>
      <c r="C12" s="85"/>
      <c r="D12" s="85"/>
      <c r="E12" s="86"/>
      <c r="F12" s="86"/>
      <c r="G12" s="86"/>
      <c r="H12" s="12" t="s">
        <v>19</v>
      </c>
      <c r="I12" s="15"/>
      <c r="J12" s="16">
        <v>5300</v>
      </c>
      <c r="K12" s="89"/>
    </row>
    <row r="13" spans="2:11" x14ac:dyDescent="0.25">
      <c r="B13" s="85"/>
      <c r="C13" s="85"/>
      <c r="D13" s="85"/>
      <c r="E13" s="86"/>
      <c r="F13" s="86"/>
      <c r="G13" s="86"/>
      <c r="H13" s="12" t="s">
        <v>20</v>
      </c>
      <c r="I13" s="15"/>
      <c r="J13" s="16">
        <v>11000</v>
      </c>
      <c r="K13" s="89"/>
    </row>
    <row r="14" spans="2:11" x14ac:dyDescent="0.25">
      <c r="B14" s="85"/>
      <c r="C14" s="85"/>
      <c r="D14" s="85"/>
      <c r="E14" s="86"/>
      <c r="F14" s="86"/>
      <c r="G14" s="86"/>
      <c r="H14" s="12" t="s">
        <v>21</v>
      </c>
      <c r="I14" s="15"/>
      <c r="J14" s="16">
        <v>4600</v>
      </c>
      <c r="K14" s="89"/>
    </row>
    <row r="15" spans="2:11" ht="67.5" customHeight="1" x14ac:dyDescent="0.25">
      <c r="B15" s="87">
        <v>2</v>
      </c>
      <c r="C15" s="87" t="s">
        <v>3</v>
      </c>
      <c r="D15" s="87" t="s">
        <v>12</v>
      </c>
      <c r="E15" s="88" t="s">
        <v>22</v>
      </c>
      <c r="F15" s="88" t="s">
        <v>23</v>
      </c>
      <c r="G15" s="88" t="s">
        <v>15</v>
      </c>
      <c r="H15" s="17" t="s">
        <v>16</v>
      </c>
      <c r="I15" s="13" t="str">
        <f>IF(SUM(I16:I19)=0,"",SUM(I16:I19))</f>
        <v/>
      </c>
      <c r="J15" s="18">
        <f>SUM(J16:J19)</f>
        <v>21300</v>
      </c>
      <c r="K15" s="89" t="s">
        <v>17</v>
      </c>
    </row>
    <row r="16" spans="2:11" x14ac:dyDescent="0.25">
      <c r="B16" s="87"/>
      <c r="C16" s="87"/>
      <c r="D16" s="87"/>
      <c r="E16" s="88"/>
      <c r="F16" s="88"/>
      <c r="G16" s="88"/>
      <c r="H16" s="17" t="s">
        <v>18</v>
      </c>
      <c r="I16" s="15"/>
      <c r="J16" s="19">
        <v>1100</v>
      </c>
      <c r="K16" s="89"/>
    </row>
    <row r="17" spans="2:11" x14ac:dyDescent="0.25">
      <c r="B17" s="87"/>
      <c r="C17" s="87"/>
      <c r="D17" s="87"/>
      <c r="E17" s="88"/>
      <c r="F17" s="88"/>
      <c r="G17" s="88"/>
      <c r="H17" s="17" t="s">
        <v>19</v>
      </c>
      <c r="I17" s="15"/>
      <c r="J17" s="19">
        <v>5200</v>
      </c>
      <c r="K17" s="89"/>
    </row>
    <row r="18" spans="2:11" x14ac:dyDescent="0.25">
      <c r="B18" s="87"/>
      <c r="C18" s="87"/>
      <c r="D18" s="87"/>
      <c r="E18" s="88"/>
      <c r="F18" s="88"/>
      <c r="G18" s="88"/>
      <c r="H18" s="17" t="s">
        <v>20</v>
      </c>
      <c r="I18" s="15"/>
      <c r="J18" s="19">
        <v>10600</v>
      </c>
      <c r="K18" s="89"/>
    </row>
    <row r="19" spans="2:11" x14ac:dyDescent="0.25">
      <c r="B19" s="87"/>
      <c r="C19" s="87"/>
      <c r="D19" s="87"/>
      <c r="E19" s="88"/>
      <c r="F19" s="88"/>
      <c r="G19" s="88"/>
      <c r="H19" s="17" t="s">
        <v>24</v>
      </c>
      <c r="I19" s="15"/>
      <c r="J19" s="19">
        <v>4400</v>
      </c>
      <c r="K19" s="89"/>
    </row>
    <row r="20" spans="2:11" ht="150" x14ac:dyDescent="0.25">
      <c r="B20" s="31">
        <v>3</v>
      </c>
      <c r="C20" s="31" t="s">
        <v>3</v>
      </c>
      <c r="D20" s="31" t="s">
        <v>12</v>
      </c>
      <c r="E20" s="28" t="s">
        <v>25</v>
      </c>
      <c r="F20" s="28" t="s">
        <v>26</v>
      </c>
      <c r="G20" s="28" t="s">
        <v>27</v>
      </c>
      <c r="H20" s="12" t="s">
        <v>16</v>
      </c>
      <c r="I20" s="32" t="s">
        <v>28</v>
      </c>
      <c r="J20" s="16">
        <v>31698</v>
      </c>
      <c r="K20" s="8" t="s">
        <v>17</v>
      </c>
    </row>
    <row r="21" spans="2:11" ht="90" x14ac:dyDescent="0.25">
      <c r="B21" s="29">
        <v>4</v>
      </c>
      <c r="C21" s="29" t="s">
        <v>3</v>
      </c>
      <c r="D21" s="29" t="s">
        <v>12</v>
      </c>
      <c r="E21" s="30" t="s">
        <v>29</v>
      </c>
      <c r="F21" s="30" t="s">
        <v>30</v>
      </c>
      <c r="G21" s="30" t="s">
        <v>31</v>
      </c>
      <c r="H21" s="17" t="s">
        <v>16</v>
      </c>
      <c r="I21" s="15"/>
      <c r="J21" s="19">
        <v>16407</v>
      </c>
      <c r="K21" s="8" t="s">
        <v>17</v>
      </c>
    </row>
    <row r="22" spans="2:11" ht="61.5" customHeight="1" x14ac:dyDescent="0.25">
      <c r="B22" s="29">
        <v>5</v>
      </c>
      <c r="C22" s="41" t="s">
        <v>3</v>
      </c>
      <c r="D22" s="29" t="s">
        <v>100</v>
      </c>
      <c r="E22" s="30" t="s">
        <v>32</v>
      </c>
      <c r="F22" s="30" t="s">
        <v>99</v>
      </c>
      <c r="G22" s="30" t="s">
        <v>98</v>
      </c>
      <c r="H22" s="17" t="s">
        <v>33</v>
      </c>
      <c r="I22" s="15"/>
      <c r="J22" s="19">
        <v>18</v>
      </c>
      <c r="K22" s="8" t="s">
        <v>17</v>
      </c>
    </row>
    <row r="23" spans="2:11" ht="60.75" customHeight="1" x14ac:dyDescent="0.25">
      <c r="B23" s="31">
        <v>6</v>
      </c>
      <c r="C23" s="31" t="s">
        <v>3</v>
      </c>
      <c r="D23" s="31" t="s">
        <v>34</v>
      </c>
      <c r="E23" s="28" t="s">
        <v>35</v>
      </c>
      <c r="F23" s="28" t="s">
        <v>96</v>
      </c>
      <c r="G23" s="28" t="s">
        <v>36</v>
      </c>
      <c r="H23" s="12" t="s">
        <v>33</v>
      </c>
      <c r="I23" s="15"/>
      <c r="J23" s="16">
        <v>352</v>
      </c>
      <c r="K23" s="8" t="s">
        <v>17</v>
      </c>
    </row>
    <row r="24" spans="2:11" ht="60.75" customHeight="1" x14ac:dyDescent="0.25">
      <c r="B24" s="29">
        <v>7</v>
      </c>
      <c r="C24" s="29" t="s">
        <v>3</v>
      </c>
      <c r="D24" s="29" t="s">
        <v>34</v>
      </c>
      <c r="E24" s="30" t="s">
        <v>37</v>
      </c>
      <c r="F24" s="30" t="s">
        <v>97</v>
      </c>
      <c r="G24" s="30" t="s">
        <v>38</v>
      </c>
      <c r="H24" s="17" t="s">
        <v>33</v>
      </c>
      <c r="I24" s="15"/>
      <c r="J24" s="19">
        <v>12</v>
      </c>
      <c r="K24" s="8" t="s">
        <v>17</v>
      </c>
    </row>
    <row r="25" spans="2:11" ht="60.75" customHeight="1" x14ac:dyDescent="0.25">
      <c r="B25" s="31">
        <v>8</v>
      </c>
      <c r="C25" s="31" t="s">
        <v>3</v>
      </c>
      <c r="D25" s="31" t="s">
        <v>34</v>
      </c>
      <c r="E25" s="28" t="s">
        <v>39</v>
      </c>
      <c r="F25" s="28" t="s">
        <v>40</v>
      </c>
      <c r="G25" s="28" t="s">
        <v>38</v>
      </c>
      <c r="H25" s="12" t="s">
        <v>33</v>
      </c>
      <c r="I25" s="15"/>
      <c r="J25" s="16">
        <v>7</v>
      </c>
      <c r="K25" s="8" t="s">
        <v>17</v>
      </c>
    </row>
    <row r="26" spans="2:11" ht="90" x14ac:dyDescent="0.25">
      <c r="B26" s="29">
        <v>9</v>
      </c>
      <c r="C26" s="29" t="s">
        <v>3</v>
      </c>
      <c r="D26" s="29" t="s">
        <v>34</v>
      </c>
      <c r="E26" s="30" t="s">
        <v>41</v>
      </c>
      <c r="F26" s="30" t="s">
        <v>42</v>
      </c>
      <c r="G26" s="30" t="s">
        <v>43</v>
      </c>
      <c r="H26" s="17" t="s">
        <v>16</v>
      </c>
      <c r="I26" s="15"/>
      <c r="J26" s="19">
        <v>618</v>
      </c>
      <c r="K26" s="8" t="s">
        <v>17</v>
      </c>
    </row>
    <row r="27" spans="2:11" ht="138" customHeight="1" x14ac:dyDescent="0.25">
      <c r="B27" s="31">
        <v>10</v>
      </c>
      <c r="C27" s="31" t="s">
        <v>3</v>
      </c>
      <c r="D27" s="31" t="s">
        <v>34</v>
      </c>
      <c r="E27" s="28" t="s">
        <v>44</v>
      </c>
      <c r="F27" s="28" t="s">
        <v>45</v>
      </c>
      <c r="G27" s="28" t="s">
        <v>46</v>
      </c>
      <c r="H27" s="12" t="s">
        <v>47</v>
      </c>
      <c r="I27" s="15"/>
      <c r="J27" s="16">
        <v>9122</v>
      </c>
      <c r="K27" s="8" t="s">
        <v>17</v>
      </c>
    </row>
    <row r="28" spans="2:11" ht="90" x14ac:dyDescent="0.25">
      <c r="B28" s="29">
        <v>11</v>
      </c>
      <c r="C28" s="29" t="s">
        <v>3</v>
      </c>
      <c r="D28" s="29" t="s">
        <v>48</v>
      </c>
      <c r="E28" s="30" t="s">
        <v>49</v>
      </c>
      <c r="F28" s="30" t="s">
        <v>50</v>
      </c>
      <c r="G28" s="30" t="s">
        <v>51</v>
      </c>
      <c r="H28" s="17" t="s">
        <v>16</v>
      </c>
      <c r="I28" s="20"/>
      <c r="J28" s="21">
        <v>0.97</v>
      </c>
      <c r="K28" s="8" t="s">
        <v>17</v>
      </c>
    </row>
    <row r="29" spans="2:11" ht="76.5" customHeight="1" x14ac:dyDescent="0.25">
      <c r="B29" s="31">
        <v>12</v>
      </c>
      <c r="C29" s="31" t="s">
        <v>3</v>
      </c>
      <c r="D29" s="31" t="s">
        <v>48</v>
      </c>
      <c r="E29" s="28" t="s">
        <v>52</v>
      </c>
      <c r="F29" s="28" t="s">
        <v>53</v>
      </c>
      <c r="G29" s="28" t="s">
        <v>54</v>
      </c>
      <c r="H29" s="12" t="s">
        <v>33</v>
      </c>
      <c r="I29" s="15"/>
      <c r="J29" s="16">
        <v>2397</v>
      </c>
      <c r="K29" s="8" t="s">
        <v>17</v>
      </c>
    </row>
    <row r="30" spans="2:11" ht="76.5" customHeight="1" x14ac:dyDescent="0.25">
      <c r="B30" s="29">
        <v>13</v>
      </c>
      <c r="C30" s="29" t="s">
        <v>3</v>
      </c>
      <c r="D30" s="29" t="s">
        <v>48</v>
      </c>
      <c r="E30" s="30" t="s">
        <v>55</v>
      </c>
      <c r="F30" s="30" t="s">
        <v>56</v>
      </c>
      <c r="G30" s="30" t="s">
        <v>57</v>
      </c>
      <c r="H30" s="17" t="s">
        <v>33</v>
      </c>
      <c r="I30" s="15"/>
      <c r="J30" s="19">
        <v>2377</v>
      </c>
      <c r="K30" s="8" t="s">
        <v>17</v>
      </c>
    </row>
    <row r="31" spans="2:11" ht="76.5" customHeight="1" x14ac:dyDescent="0.25">
      <c r="B31" s="31">
        <v>14</v>
      </c>
      <c r="C31" s="31" t="s">
        <v>3</v>
      </c>
      <c r="D31" s="31" t="s">
        <v>48</v>
      </c>
      <c r="E31" s="28" t="s">
        <v>58</v>
      </c>
      <c r="F31" s="28" t="s">
        <v>59</v>
      </c>
      <c r="G31" s="28" t="s">
        <v>60</v>
      </c>
      <c r="H31" s="12" t="s">
        <v>33</v>
      </c>
      <c r="I31" s="15"/>
      <c r="J31" s="16">
        <v>1540</v>
      </c>
      <c r="K31" s="8" t="s">
        <v>17</v>
      </c>
    </row>
    <row r="32" spans="2:11" ht="74.25" customHeight="1" x14ac:dyDescent="0.25">
      <c r="B32" s="29">
        <v>15</v>
      </c>
      <c r="C32" s="29" t="s">
        <v>3</v>
      </c>
      <c r="D32" s="29" t="s">
        <v>48</v>
      </c>
      <c r="E32" s="30" t="s">
        <v>61</v>
      </c>
      <c r="F32" s="30" t="s">
        <v>62</v>
      </c>
      <c r="G32" s="30" t="s">
        <v>63</v>
      </c>
      <c r="H32" s="17" t="s">
        <v>33</v>
      </c>
      <c r="I32" s="22"/>
      <c r="J32" s="23">
        <v>1210350</v>
      </c>
      <c r="K32" s="8" t="s">
        <v>17</v>
      </c>
    </row>
    <row r="33" spans="2:11" ht="90" x14ac:dyDescent="0.25">
      <c r="B33" s="31">
        <v>16</v>
      </c>
      <c r="C33" s="31" t="s">
        <v>3</v>
      </c>
      <c r="D33" s="31" t="s">
        <v>48</v>
      </c>
      <c r="E33" s="28" t="s">
        <v>64</v>
      </c>
      <c r="F33" s="28" t="s">
        <v>65</v>
      </c>
      <c r="G33" s="28" t="s">
        <v>66</v>
      </c>
      <c r="H33" s="12" t="s">
        <v>16</v>
      </c>
      <c r="I33" s="15"/>
      <c r="J33" s="16">
        <v>5</v>
      </c>
      <c r="K33" s="8" t="s">
        <v>17</v>
      </c>
    </row>
    <row r="34" spans="2:11" ht="55.5" customHeight="1" x14ac:dyDescent="0.25">
      <c r="B34" s="87">
        <v>17</v>
      </c>
      <c r="C34" s="87" t="s">
        <v>3</v>
      </c>
      <c r="D34" s="87" t="s">
        <v>12</v>
      </c>
      <c r="E34" s="88" t="s">
        <v>67</v>
      </c>
      <c r="F34" s="88" t="s">
        <v>68</v>
      </c>
      <c r="G34" s="88" t="s">
        <v>69</v>
      </c>
      <c r="H34" s="17" t="s">
        <v>16</v>
      </c>
      <c r="I34" s="90" t="s">
        <v>28</v>
      </c>
      <c r="J34" s="18">
        <f>SUM(J35:J37)</f>
        <v>4100</v>
      </c>
      <c r="K34" s="89" t="s">
        <v>17</v>
      </c>
    </row>
    <row r="35" spans="2:11" ht="17.25" customHeight="1" x14ac:dyDescent="0.25">
      <c r="B35" s="87"/>
      <c r="C35" s="87"/>
      <c r="D35" s="87"/>
      <c r="E35" s="88"/>
      <c r="F35" s="88"/>
      <c r="G35" s="88"/>
      <c r="H35" s="17" t="s">
        <v>70</v>
      </c>
      <c r="I35" s="90"/>
      <c r="J35" s="19">
        <v>1500</v>
      </c>
      <c r="K35" s="89"/>
    </row>
    <row r="36" spans="2:11" ht="17.25" customHeight="1" x14ac:dyDescent="0.25">
      <c r="B36" s="87"/>
      <c r="C36" s="87"/>
      <c r="D36" s="87"/>
      <c r="E36" s="88"/>
      <c r="F36" s="88"/>
      <c r="G36" s="88"/>
      <c r="H36" s="17" t="s">
        <v>71</v>
      </c>
      <c r="I36" s="90"/>
      <c r="J36" s="19">
        <v>2300</v>
      </c>
      <c r="K36" s="89"/>
    </row>
    <row r="37" spans="2:11" ht="17.25" customHeight="1" x14ac:dyDescent="0.25">
      <c r="B37" s="87"/>
      <c r="C37" s="87"/>
      <c r="D37" s="87"/>
      <c r="E37" s="88"/>
      <c r="F37" s="88"/>
      <c r="G37" s="88"/>
      <c r="H37" s="17" t="s">
        <v>72</v>
      </c>
      <c r="I37" s="90"/>
      <c r="J37" s="19">
        <v>300</v>
      </c>
      <c r="K37" s="89"/>
    </row>
    <row r="38" spans="2:11" ht="63.75" customHeight="1" x14ac:dyDescent="0.25">
      <c r="B38" s="31">
        <v>18</v>
      </c>
      <c r="C38" s="31" t="s">
        <v>3</v>
      </c>
      <c r="D38" s="31" t="s">
        <v>48</v>
      </c>
      <c r="E38" s="28" t="s">
        <v>73</v>
      </c>
      <c r="F38" s="28" t="s">
        <v>74</v>
      </c>
      <c r="G38" s="28" t="s">
        <v>75</v>
      </c>
      <c r="H38" s="12" t="s">
        <v>16</v>
      </c>
      <c r="I38" s="22"/>
      <c r="J38" s="25">
        <v>200768.08</v>
      </c>
      <c r="K38" s="8" t="s">
        <v>17</v>
      </c>
    </row>
    <row r="39" spans="2:11" ht="54.75" customHeight="1" x14ac:dyDescent="0.25">
      <c r="B39" s="29">
        <v>19</v>
      </c>
      <c r="C39" s="29" t="s">
        <v>3</v>
      </c>
      <c r="D39" s="29" t="s">
        <v>48</v>
      </c>
      <c r="E39" s="30" t="s">
        <v>76</v>
      </c>
      <c r="F39" s="30" t="s">
        <v>77</v>
      </c>
      <c r="G39" s="30" t="s">
        <v>78</v>
      </c>
      <c r="H39" s="17" t="s">
        <v>16</v>
      </c>
      <c r="I39" s="22"/>
      <c r="J39" s="23">
        <v>31250</v>
      </c>
      <c r="K39" s="8" t="s">
        <v>17</v>
      </c>
    </row>
    <row r="40" spans="2:11" ht="63.75" customHeight="1" x14ac:dyDescent="0.25">
      <c r="B40" s="31">
        <v>20</v>
      </c>
      <c r="C40" s="31" t="s">
        <v>3</v>
      </c>
      <c r="D40" s="31" t="s">
        <v>12</v>
      </c>
      <c r="E40" s="28" t="s">
        <v>79</v>
      </c>
      <c r="F40" s="28" t="s">
        <v>80</v>
      </c>
      <c r="G40" s="28" t="s">
        <v>81</v>
      </c>
      <c r="H40" s="12" t="s">
        <v>16</v>
      </c>
      <c r="I40" s="15"/>
      <c r="J40" s="16">
        <v>5000</v>
      </c>
      <c r="K40" s="8" t="s">
        <v>17</v>
      </c>
    </row>
    <row r="41" spans="2:11" ht="63.75" customHeight="1" x14ac:dyDescent="0.25">
      <c r="B41" s="29">
        <v>21</v>
      </c>
      <c r="C41" s="29" t="s">
        <v>3</v>
      </c>
      <c r="D41" s="29" t="s">
        <v>34</v>
      </c>
      <c r="E41" s="30" t="s">
        <v>82</v>
      </c>
      <c r="F41" s="30" t="s">
        <v>83</v>
      </c>
      <c r="G41" s="30" t="s">
        <v>84</v>
      </c>
      <c r="H41" s="17" t="s">
        <v>16</v>
      </c>
      <c r="I41" s="43" t="s">
        <v>28</v>
      </c>
      <c r="J41" s="19">
        <v>1253</v>
      </c>
      <c r="K41" s="8" t="s">
        <v>17</v>
      </c>
    </row>
    <row r="42" spans="2:11" ht="63.75" customHeight="1" x14ac:dyDescent="0.25">
      <c r="B42" s="85">
        <v>22</v>
      </c>
      <c r="C42" s="85" t="s">
        <v>3</v>
      </c>
      <c r="D42" s="85" t="s">
        <v>48</v>
      </c>
      <c r="E42" s="86" t="s">
        <v>85</v>
      </c>
      <c r="F42" s="86" t="s">
        <v>86</v>
      </c>
      <c r="G42" s="86" t="s">
        <v>87</v>
      </c>
      <c r="H42" s="12" t="s">
        <v>16</v>
      </c>
      <c r="I42" s="24" t="str">
        <f>IFERROR(AVERAGE(I43:I46),"")</f>
        <v/>
      </c>
      <c r="J42" s="25">
        <f>IFERROR(AVERAGE(J43:J46),"")</f>
        <v>20</v>
      </c>
      <c r="K42" s="8" t="s">
        <v>17</v>
      </c>
    </row>
    <row r="43" spans="2:11" ht="21" customHeight="1" x14ac:dyDescent="0.25">
      <c r="B43" s="85"/>
      <c r="C43" s="85"/>
      <c r="D43" s="85"/>
      <c r="E43" s="86"/>
      <c r="F43" s="86"/>
      <c r="G43" s="86"/>
      <c r="H43" s="12" t="s">
        <v>18</v>
      </c>
      <c r="I43" s="22"/>
      <c r="J43" s="25">
        <v>20</v>
      </c>
    </row>
    <row r="44" spans="2:11" ht="15" customHeight="1" x14ac:dyDescent="0.25">
      <c r="B44" s="85"/>
      <c r="C44" s="85"/>
      <c r="D44" s="85"/>
      <c r="E44" s="86"/>
      <c r="F44" s="86"/>
      <c r="G44" s="86"/>
      <c r="H44" s="12" t="s">
        <v>19</v>
      </c>
      <c r="I44" s="22"/>
      <c r="J44" s="25">
        <v>20</v>
      </c>
    </row>
    <row r="45" spans="2:11" ht="15" customHeight="1" x14ac:dyDescent="0.25">
      <c r="B45" s="85"/>
      <c r="C45" s="85"/>
      <c r="D45" s="85"/>
      <c r="E45" s="86"/>
      <c r="F45" s="86"/>
      <c r="G45" s="86"/>
      <c r="H45" s="12" t="s">
        <v>20</v>
      </c>
      <c r="I45" s="22"/>
      <c r="J45" s="25">
        <v>20</v>
      </c>
    </row>
    <row r="46" spans="2:11" x14ac:dyDescent="0.25">
      <c r="B46" s="85"/>
      <c r="C46" s="85"/>
      <c r="D46" s="85"/>
      <c r="E46" s="86"/>
      <c r="F46" s="86"/>
      <c r="G46" s="86"/>
      <c r="H46" s="12" t="s">
        <v>21</v>
      </c>
      <c r="I46" s="22"/>
      <c r="J46" s="25">
        <v>20</v>
      </c>
    </row>
    <row r="47" spans="2:11" ht="63.75" customHeight="1" x14ac:dyDescent="0.25">
      <c r="B47" s="87">
        <v>23</v>
      </c>
      <c r="C47" s="87" t="s">
        <v>3</v>
      </c>
      <c r="D47" s="87" t="s">
        <v>34</v>
      </c>
      <c r="E47" s="88" t="s">
        <v>88</v>
      </c>
      <c r="F47" s="88" t="s">
        <v>89</v>
      </c>
      <c r="G47" s="88" t="s">
        <v>87</v>
      </c>
      <c r="H47" s="17" t="s">
        <v>16</v>
      </c>
      <c r="I47" s="24" t="str">
        <f>IFERROR(AVERAGE(I48:I51),"")</f>
        <v/>
      </c>
      <c r="J47" s="23">
        <f>IFERROR(AVERAGE(J48:J51),"")</f>
        <v>20</v>
      </c>
      <c r="K47" s="8" t="s">
        <v>17</v>
      </c>
    </row>
    <row r="48" spans="2:11" ht="21" customHeight="1" x14ac:dyDescent="0.25">
      <c r="B48" s="87"/>
      <c r="C48" s="87"/>
      <c r="D48" s="87"/>
      <c r="E48" s="88"/>
      <c r="F48" s="88"/>
      <c r="G48" s="88"/>
      <c r="H48" s="17" t="s">
        <v>18</v>
      </c>
      <c r="I48" s="22"/>
      <c r="J48" s="23">
        <v>20</v>
      </c>
    </row>
    <row r="49" spans="2:11" x14ac:dyDescent="0.25">
      <c r="B49" s="87"/>
      <c r="C49" s="87"/>
      <c r="D49" s="87"/>
      <c r="E49" s="88"/>
      <c r="F49" s="88"/>
      <c r="G49" s="88"/>
      <c r="H49" s="17" t="s">
        <v>19</v>
      </c>
      <c r="I49" s="22"/>
      <c r="J49" s="23">
        <v>20</v>
      </c>
    </row>
    <row r="50" spans="2:11" x14ac:dyDescent="0.25">
      <c r="B50" s="87"/>
      <c r="C50" s="87"/>
      <c r="D50" s="87"/>
      <c r="E50" s="88"/>
      <c r="F50" s="88"/>
      <c r="G50" s="88"/>
      <c r="H50" s="17" t="s">
        <v>20</v>
      </c>
      <c r="I50" s="22"/>
      <c r="J50" s="23">
        <v>20</v>
      </c>
    </row>
    <row r="51" spans="2:11" x14ac:dyDescent="0.25">
      <c r="B51" s="87"/>
      <c r="C51" s="87"/>
      <c r="D51" s="87"/>
      <c r="E51" s="88"/>
      <c r="F51" s="88"/>
      <c r="G51" s="88"/>
      <c r="H51" s="17" t="s">
        <v>21</v>
      </c>
      <c r="I51" s="22"/>
      <c r="J51" s="23">
        <v>20</v>
      </c>
    </row>
    <row r="52" spans="2:11" ht="63.75" customHeight="1" x14ac:dyDescent="0.25">
      <c r="B52" s="31">
        <v>24</v>
      </c>
      <c r="C52" s="26" t="s">
        <v>3</v>
      </c>
      <c r="D52" s="31" t="s">
        <v>90</v>
      </c>
      <c r="E52" s="28" t="s">
        <v>91</v>
      </c>
      <c r="F52" s="28" t="s">
        <v>92</v>
      </c>
      <c r="G52" s="28" t="s">
        <v>87</v>
      </c>
      <c r="H52" s="12" t="s">
        <v>16</v>
      </c>
      <c r="I52" s="22"/>
      <c r="J52" s="25">
        <v>20</v>
      </c>
      <c r="K52" s="8" t="s">
        <v>17</v>
      </c>
    </row>
    <row r="53" spans="2:11" ht="63.75" customHeight="1" x14ac:dyDescent="0.25">
      <c r="B53" s="29">
        <v>25</v>
      </c>
      <c r="C53" s="27" t="s">
        <v>3</v>
      </c>
      <c r="D53" s="29" t="s">
        <v>90</v>
      </c>
      <c r="E53" s="30" t="s">
        <v>93</v>
      </c>
      <c r="F53" s="30" t="s">
        <v>94</v>
      </c>
      <c r="G53" s="30" t="s">
        <v>87</v>
      </c>
      <c r="H53" s="17" t="s">
        <v>16</v>
      </c>
      <c r="I53" s="22"/>
      <c r="J53" s="23">
        <v>20</v>
      </c>
      <c r="K53" s="8" t="s">
        <v>17</v>
      </c>
    </row>
    <row r="54" spans="2:11" x14ac:dyDescent="0.25"/>
  </sheetData>
  <protectedRanges>
    <protectedRange algorithmName="SHA-512" hashValue="lG/zllZPlw0TbTHxgoEwYBdv/ABK83zFSX0MgqEqBbHtKIbywL/A0OxlGsa/HXIFz/rYiP7TQipaEQcEDvvn9g==" saltValue="UduCirgQKVs48EWUG+JD5A==" spinCount="100000" sqref="H35:H37 B36:C39 D10:D39 E10:E34 E36:E39 B40:G42 B47:G47 B52:G53 F10:G39 B10:C34" name="Intervalo1"/>
  </protectedRanges>
  <mergeCells count="38">
    <mergeCell ref="G42:G46"/>
    <mergeCell ref="B47:B51"/>
    <mergeCell ref="C47:C51"/>
    <mergeCell ref="D47:D51"/>
    <mergeCell ref="E47:E51"/>
    <mergeCell ref="F47:F51"/>
    <mergeCell ref="G47:G51"/>
    <mergeCell ref="F42:F46"/>
    <mergeCell ref="E42:E46"/>
    <mergeCell ref="D42:D46"/>
    <mergeCell ref="C42:C46"/>
    <mergeCell ref="B42:B46"/>
    <mergeCell ref="G15:G19"/>
    <mergeCell ref="G34:G37"/>
    <mergeCell ref="K10:K14"/>
    <mergeCell ref="K15:K19"/>
    <mergeCell ref="K34:K37"/>
    <mergeCell ref="I34:I37"/>
    <mergeCell ref="F34:F37"/>
    <mergeCell ref="B34:B37"/>
    <mergeCell ref="C34:C37"/>
    <mergeCell ref="E34:E37"/>
    <mergeCell ref="D34:D37"/>
    <mergeCell ref="B15:B19"/>
    <mergeCell ref="C15:C19"/>
    <mergeCell ref="D15:D19"/>
    <mergeCell ref="E15:E19"/>
    <mergeCell ref="F15:F19"/>
    <mergeCell ref="B3:I3"/>
    <mergeCell ref="B2:I2"/>
    <mergeCell ref="F6:H6"/>
    <mergeCell ref="D4:I4"/>
    <mergeCell ref="B10:B14"/>
    <mergeCell ref="C10:C14"/>
    <mergeCell ref="D10:D14"/>
    <mergeCell ref="E10:E14"/>
    <mergeCell ref="F10:F14"/>
    <mergeCell ref="G10:G14"/>
  </mergeCells>
  <conditionalFormatting sqref="I10:I53">
    <cfRule type="cellIs" dxfId="15" priority="1" operator="equal">
      <formula>"NI"</formula>
    </cfRule>
  </conditionalFormatting>
  <pageMargins left="0.511811024" right="0.511811024" top="0.78740157499999996" bottom="0.78740157499999996" header="0.31496062000000002" footer="0.31496062000000002"/>
  <pageSetup paperSize="9" scale="47" fitToHeight="0" orientation="portrait" r:id="rId1"/>
  <headerFooter>
    <oddFooter>&amp;C&amp;1#&amp;"Calibri"&amp;10 Classified - Confidential</oddFooter>
  </headerFooter>
  <ignoredErrors>
    <ignoredError sqref="J10 J15 J34 J4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B82-7583-499A-854D-D52C645E0BC5}">
  <sheetPr>
    <pageSetUpPr fitToPage="1"/>
  </sheetPr>
  <dimension ref="A1:L1048576"/>
  <sheetViews>
    <sheetView showGridLines="0" topLeftCell="A16" zoomScale="90" zoomScaleNormal="90" workbookViewId="0">
      <selection activeCell="E21" sqref="E21"/>
    </sheetView>
  </sheetViews>
  <sheetFormatPr defaultColWidth="0" defaultRowHeight="15" zeroHeight="1" x14ac:dyDescent="0.25"/>
  <cols>
    <col min="1" max="1" width="0.28515625" customWidth="1"/>
    <col min="2" max="2" width="9.42578125" style="9" customWidth="1"/>
    <col min="3" max="3" width="13.140625" bestFit="1" customWidth="1"/>
    <col min="4" max="4" width="18.140625" style="9" customWidth="1"/>
    <col min="5" max="5" width="27.85546875" style="1" customWidth="1"/>
    <col min="6" max="6" width="37.42578125" style="1" customWidth="1"/>
    <col min="7" max="7" width="17.140625" style="1" customWidth="1"/>
    <col min="8" max="8" width="20.140625" style="3" customWidth="1"/>
    <col min="9" max="9" width="28.140625" customWidth="1"/>
    <col min="10" max="10" width="12.85546875" style="9" customWidth="1"/>
    <col min="11" max="11" width="10.5703125" customWidth="1"/>
    <col min="12" max="12" width="0.42578125" customWidth="1"/>
    <col min="13" max="16384" width="9.140625" hidden="1"/>
  </cols>
  <sheetData>
    <row r="1" spans="2:11" ht="1.5" customHeight="1" x14ac:dyDescent="0.25"/>
    <row r="2" spans="2:11" s="5" customFormat="1" ht="33.75" customHeight="1" x14ac:dyDescent="0.25">
      <c r="B2" s="80" t="s">
        <v>0</v>
      </c>
      <c r="C2" s="80"/>
      <c r="D2" s="80"/>
      <c r="E2" s="80"/>
      <c r="F2" s="80"/>
      <c r="G2" s="80"/>
      <c r="H2" s="80"/>
      <c r="I2" s="80"/>
      <c r="J2" s="37"/>
      <c r="K2" s="4"/>
    </row>
    <row r="3" spans="2:11" ht="61.5" customHeight="1" x14ac:dyDescent="0.25">
      <c r="B3" s="79" t="s">
        <v>1</v>
      </c>
      <c r="C3" s="79"/>
      <c r="D3" s="79"/>
      <c r="E3" s="79"/>
      <c r="F3" s="79"/>
      <c r="G3" s="79"/>
      <c r="H3" s="79"/>
      <c r="I3" s="79"/>
      <c r="J3" s="36"/>
    </row>
    <row r="4" spans="2:11" ht="81.75" customHeight="1" x14ac:dyDescent="0.25">
      <c r="B4" s="1"/>
      <c r="C4" s="1"/>
      <c r="D4" s="82" t="s">
        <v>2</v>
      </c>
      <c r="E4" s="83"/>
      <c r="F4" s="83"/>
      <c r="G4" s="83"/>
      <c r="H4" s="83"/>
      <c r="I4" s="84"/>
      <c r="J4" s="38"/>
    </row>
    <row r="5" spans="2:11" x14ac:dyDescent="0.25">
      <c r="B5" s="1"/>
      <c r="C5" s="1"/>
      <c r="D5" s="1"/>
      <c r="H5" s="1"/>
      <c r="I5" s="1"/>
      <c r="J5" s="1"/>
    </row>
    <row r="6" spans="2:11" x14ac:dyDescent="0.25">
      <c r="B6" s="1"/>
      <c r="C6" s="1"/>
      <c r="D6" s="6" t="s">
        <v>3</v>
      </c>
      <c r="E6" s="2"/>
      <c r="F6" s="81"/>
      <c r="G6" s="81"/>
      <c r="H6" s="81"/>
      <c r="I6" s="1"/>
      <c r="J6" s="1"/>
    </row>
    <row r="7" spans="2:11" x14ac:dyDescent="0.25">
      <c r="B7" s="1"/>
      <c r="C7" s="7"/>
      <c r="D7" s="1"/>
      <c r="H7" s="1"/>
      <c r="I7" s="1"/>
      <c r="J7" s="1"/>
    </row>
    <row r="8" spans="2:11" x14ac:dyDescent="0.25"/>
    <row r="9" spans="2:11" ht="31.5" x14ac:dyDescent="0.25">
      <c r="B9" s="10" t="s">
        <v>4</v>
      </c>
      <c r="C9" s="10" t="s">
        <v>5</v>
      </c>
      <c r="D9" s="10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95</v>
      </c>
      <c r="J9" s="10" t="s">
        <v>11</v>
      </c>
    </row>
    <row r="10" spans="2:11" ht="85.5" customHeight="1" x14ac:dyDescent="0.25">
      <c r="B10" s="85">
        <v>1</v>
      </c>
      <c r="C10" s="85" t="s">
        <v>3</v>
      </c>
      <c r="D10" s="85" t="s">
        <v>12</v>
      </c>
      <c r="E10" s="86" t="s">
        <v>13</v>
      </c>
      <c r="F10" s="86" t="s">
        <v>14</v>
      </c>
      <c r="G10" s="86" t="s">
        <v>15</v>
      </c>
      <c r="H10" s="12" t="s">
        <v>16</v>
      </c>
      <c r="I10" s="13" t="str">
        <f>IF(SUM(I11:I14)=0,"",SUM(I11:I14))</f>
        <v/>
      </c>
      <c r="J10" s="14">
        <f>SUM(J11:J14)</f>
        <v>22000</v>
      </c>
      <c r="K10" s="89" t="s">
        <v>17</v>
      </c>
    </row>
    <row r="11" spans="2:11" x14ac:dyDescent="0.25">
      <c r="B11" s="85"/>
      <c r="C11" s="85"/>
      <c r="D11" s="85"/>
      <c r="E11" s="86"/>
      <c r="F11" s="86"/>
      <c r="G11" s="86"/>
      <c r="H11" s="12" t="s">
        <v>18</v>
      </c>
      <c r="I11" s="15"/>
      <c r="J11" s="16">
        <v>1100</v>
      </c>
      <c r="K11" s="89"/>
    </row>
    <row r="12" spans="2:11" x14ac:dyDescent="0.25">
      <c r="B12" s="85"/>
      <c r="C12" s="85"/>
      <c r="D12" s="85"/>
      <c r="E12" s="86"/>
      <c r="F12" s="86"/>
      <c r="G12" s="86"/>
      <c r="H12" s="12" t="s">
        <v>19</v>
      </c>
      <c r="I12" s="15"/>
      <c r="J12" s="16">
        <v>5300</v>
      </c>
      <c r="K12" s="89"/>
    </row>
    <row r="13" spans="2:11" x14ac:dyDescent="0.25">
      <c r="B13" s="85"/>
      <c r="C13" s="85"/>
      <c r="D13" s="85"/>
      <c r="E13" s="86"/>
      <c r="F13" s="86"/>
      <c r="G13" s="86"/>
      <c r="H13" s="12" t="s">
        <v>20</v>
      </c>
      <c r="I13" s="15"/>
      <c r="J13" s="16">
        <v>11000</v>
      </c>
      <c r="K13" s="89"/>
    </row>
    <row r="14" spans="2:11" x14ac:dyDescent="0.25">
      <c r="B14" s="85"/>
      <c r="C14" s="85"/>
      <c r="D14" s="85"/>
      <c r="E14" s="86"/>
      <c r="F14" s="86"/>
      <c r="G14" s="86"/>
      <c r="H14" s="12" t="s">
        <v>21</v>
      </c>
      <c r="I14" s="15"/>
      <c r="J14" s="16">
        <v>4600</v>
      </c>
      <c r="K14" s="89"/>
    </row>
    <row r="15" spans="2:11" ht="67.5" customHeight="1" x14ac:dyDescent="0.25">
      <c r="B15" s="87">
        <v>2</v>
      </c>
      <c r="C15" s="87" t="s">
        <v>3</v>
      </c>
      <c r="D15" s="87" t="s">
        <v>12</v>
      </c>
      <c r="E15" s="88" t="s">
        <v>22</v>
      </c>
      <c r="F15" s="88" t="s">
        <v>23</v>
      </c>
      <c r="G15" s="88" t="s">
        <v>15</v>
      </c>
      <c r="H15" s="17" t="s">
        <v>16</v>
      </c>
      <c r="I15" s="13" t="str">
        <f>IF(SUM(I16:I19)=0,"",SUM(I16:I19))</f>
        <v/>
      </c>
      <c r="J15" s="18">
        <f>SUM(J16:J19)</f>
        <v>21300</v>
      </c>
      <c r="K15" s="89" t="s">
        <v>17</v>
      </c>
    </row>
    <row r="16" spans="2:11" x14ac:dyDescent="0.25">
      <c r="B16" s="87"/>
      <c r="C16" s="87"/>
      <c r="D16" s="87"/>
      <c r="E16" s="88"/>
      <c r="F16" s="88"/>
      <c r="G16" s="88"/>
      <c r="H16" s="17" t="s">
        <v>18</v>
      </c>
      <c r="I16" s="15"/>
      <c r="J16" s="19">
        <v>1100</v>
      </c>
      <c r="K16" s="89"/>
    </row>
    <row r="17" spans="2:11" x14ac:dyDescent="0.25">
      <c r="B17" s="87"/>
      <c r="C17" s="87"/>
      <c r="D17" s="87"/>
      <c r="E17" s="88"/>
      <c r="F17" s="88"/>
      <c r="G17" s="88"/>
      <c r="H17" s="17" t="s">
        <v>19</v>
      </c>
      <c r="I17" s="15"/>
      <c r="J17" s="19">
        <v>5200</v>
      </c>
      <c r="K17" s="89"/>
    </row>
    <row r="18" spans="2:11" x14ac:dyDescent="0.25">
      <c r="B18" s="87"/>
      <c r="C18" s="87"/>
      <c r="D18" s="87"/>
      <c r="E18" s="88"/>
      <c r="F18" s="88"/>
      <c r="G18" s="88"/>
      <c r="H18" s="17" t="s">
        <v>20</v>
      </c>
      <c r="I18" s="15"/>
      <c r="J18" s="19">
        <v>10600</v>
      </c>
      <c r="K18" s="89"/>
    </row>
    <row r="19" spans="2:11" x14ac:dyDescent="0.25">
      <c r="B19" s="87"/>
      <c r="C19" s="87"/>
      <c r="D19" s="87"/>
      <c r="E19" s="88"/>
      <c r="F19" s="88"/>
      <c r="G19" s="88"/>
      <c r="H19" s="17" t="s">
        <v>24</v>
      </c>
      <c r="I19" s="15"/>
      <c r="J19" s="19">
        <v>4400</v>
      </c>
      <c r="K19" s="89"/>
    </row>
    <row r="20" spans="2:11" ht="150" x14ac:dyDescent="0.25">
      <c r="B20" s="39">
        <v>3</v>
      </c>
      <c r="C20" s="39" t="s">
        <v>3</v>
      </c>
      <c r="D20" s="39" t="s">
        <v>12</v>
      </c>
      <c r="E20" s="40" t="s">
        <v>25</v>
      </c>
      <c r="F20" s="40" t="s">
        <v>26</v>
      </c>
      <c r="G20" s="40" t="s">
        <v>27</v>
      </c>
      <c r="H20" s="12" t="s">
        <v>16</v>
      </c>
      <c r="I20" s="43" t="s">
        <v>28</v>
      </c>
      <c r="J20" s="16">
        <v>31698</v>
      </c>
      <c r="K20" s="8" t="s">
        <v>17</v>
      </c>
    </row>
    <row r="21" spans="2:11" ht="90" x14ac:dyDescent="0.25">
      <c r="B21" s="41">
        <v>4</v>
      </c>
      <c r="C21" s="41" t="s">
        <v>3</v>
      </c>
      <c r="D21" s="41" t="s">
        <v>12</v>
      </c>
      <c r="E21" s="42" t="s">
        <v>29</v>
      </c>
      <c r="F21" s="42" t="s">
        <v>30</v>
      </c>
      <c r="G21" s="42" t="s">
        <v>31</v>
      </c>
      <c r="H21" s="17" t="s">
        <v>16</v>
      </c>
      <c r="I21" s="15"/>
      <c r="J21" s="19">
        <v>16407</v>
      </c>
      <c r="K21" s="8" t="s">
        <v>17</v>
      </c>
    </row>
    <row r="22" spans="2:11" ht="61.5" customHeight="1" x14ac:dyDescent="0.25">
      <c r="B22" s="41">
        <v>5</v>
      </c>
      <c r="C22" s="41" t="s">
        <v>3</v>
      </c>
      <c r="D22" s="41" t="s">
        <v>100</v>
      </c>
      <c r="E22" s="42" t="s">
        <v>32</v>
      </c>
      <c r="F22" s="42" t="s">
        <v>99</v>
      </c>
      <c r="G22" s="42" t="s">
        <v>98</v>
      </c>
      <c r="H22" s="17" t="s">
        <v>33</v>
      </c>
      <c r="I22" s="15"/>
      <c r="J22" s="19">
        <v>18</v>
      </c>
      <c r="K22" s="8" t="s">
        <v>17</v>
      </c>
    </row>
    <row r="23" spans="2:11" ht="60.75" customHeight="1" x14ac:dyDescent="0.25">
      <c r="B23" s="39">
        <v>6</v>
      </c>
      <c r="C23" s="39" t="s">
        <v>3</v>
      </c>
      <c r="D23" s="39" t="s">
        <v>101</v>
      </c>
      <c r="E23" s="40" t="s">
        <v>35</v>
      </c>
      <c r="F23" s="40" t="s">
        <v>96</v>
      </c>
      <c r="G23" s="40" t="s">
        <v>36</v>
      </c>
      <c r="H23" s="12" t="s">
        <v>33</v>
      </c>
      <c r="I23" s="15"/>
      <c r="J23" s="16">
        <v>352</v>
      </c>
      <c r="K23" s="8" t="s">
        <v>17</v>
      </c>
    </row>
    <row r="24" spans="2:11" ht="60.75" customHeight="1" x14ac:dyDescent="0.25">
      <c r="B24" s="41">
        <v>7</v>
      </c>
      <c r="C24" s="41" t="s">
        <v>3</v>
      </c>
      <c r="D24" s="41" t="s">
        <v>101</v>
      </c>
      <c r="E24" s="42" t="s">
        <v>37</v>
      </c>
      <c r="F24" s="42" t="s">
        <v>97</v>
      </c>
      <c r="G24" s="42" t="s">
        <v>38</v>
      </c>
      <c r="H24" s="17" t="s">
        <v>33</v>
      </c>
      <c r="I24" s="15"/>
      <c r="J24" s="19">
        <v>12</v>
      </c>
      <c r="K24" s="8" t="s">
        <v>17</v>
      </c>
    </row>
    <row r="25" spans="2:11" ht="60.75" customHeight="1" x14ac:dyDescent="0.25">
      <c r="B25" s="39">
        <v>8</v>
      </c>
      <c r="C25" s="39" t="s">
        <v>3</v>
      </c>
      <c r="D25" s="39" t="s">
        <v>34</v>
      </c>
      <c r="E25" s="40" t="s">
        <v>39</v>
      </c>
      <c r="F25" s="40" t="s">
        <v>40</v>
      </c>
      <c r="G25" s="40" t="s">
        <v>38</v>
      </c>
      <c r="H25" s="12" t="s">
        <v>33</v>
      </c>
      <c r="I25" s="15"/>
      <c r="J25" s="16">
        <v>7</v>
      </c>
      <c r="K25" s="8" t="s">
        <v>17</v>
      </c>
    </row>
    <row r="26" spans="2:11" ht="90" x14ac:dyDescent="0.25">
      <c r="B26" s="41">
        <v>9</v>
      </c>
      <c r="C26" s="41" t="s">
        <v>3</v>
      </c>
      <c r="D26" s="41" t="s">
        <v>34</v>
      </c>
      <c r="E26" s="42" t="s">
        <v>41</v>
      </c>
      <c r="F26" s="42" t="s">
        <v>42</v>
      </c>
      <c r="G26" s="42" t="s">
        <v>43</v>
      </c>
      <c r="H26" s="17" t="s">
        <v>16</v>
      </c>
      <c r="I26" s="15"/>
      <c r="J26" s="19">
        <v>618</v>
      </c>
      <c r="K26" s="8" t="s">
        <v>17</v>
      </c>
    </row>
    <row r="27" spans="2:11" ht="138" customHeight="1" x14ac:dyDescent="0.25">
      <c r="B27" s="39">
        <v>10</v>
      </c>
      <c r="C27" s="39" t="s">
        <v>3</v>
      </c>
      <c r="D27" s="39" t="s">
        <v>34</v>
      </c>
      <c r="E27" s="40" t="s">
        <v>44</v>
      </c>
      <c r="F27" s="40" t="s">
        <v>45</v>
      </c>
      <c r="G27" s="40" t="s">
        <v>46</v>
      </c>
      <c r="H27" s="12" t="s">
        <v>47</v>
      </c>
      <c r="I27" s="15"/>
      <c r="J27" s="16">
        <v>9122</v>
      </c>
      <c r="K27" s="8" t="s">
        <v>17</v>
      </c>
    </row>
    <row r="28" spans="2:11" ht="90" x14ac:dyDescent="0.25">
      <c r="B28" s="41">
        <v>11</v>
      </c>
      <c r="C28" s="41" t="s">
        <v>3</v>
      </c>
      <c r="D28" s="41" t="s">
        <v>12</v>
      </c>
      <c r="E28" s="42" t="s">
        <v>49</v>
      </c>
      <c r="F28" s="42" t="s">
        <v>50</v>
      </c>
      <c r="G28" s="42" t="s">
        <v>51</v>
      </c>
      <c r="H28" s="17" t="s">
        <v>16</v>
      </c>
      <c r="I28" s="20"/>
      <c r="J28" s="21">
        <v>0.97</v>
      </c>
      <c r="K28" s="8" t="s">
        <v>17</v>
      </c>
    </row>
    <row r="29" spans="2:11" ht="76.5" customHeight="1" x14ac:dyDescent="0.25">
      <c r="B29" s="39">
        <v>12</v>
      </c>
      <c r="C29" s="39" t="s">
        <v>3</v>
      </c>
      <c r="D29" s="39" t="s">
        <v>90</v>
      </c>
      <c r="E29" s="40" t="s">
        <v>52</v>
      </c>
      <c r="F29" s="40" t="s">
        <v>53</v>
      </c>
      <c r="G29" s="40" t="s">
        <v>54</v>
      </c>
      <c r="H29" s="12" t="s">
        <v>33</v>
      </c>
      <c r="I29" s="15"/>
      <c r="J29" s="16">
        <v>2397</v>
      </c>
      <c r="K29" s="8" t="s">
        <v>17</v>
      </c>
    </row>
    <row r="30" spans="2:11" ht="76.5" customHeight="1" x14ac:dyDescent="0.25">
      <c r="B30" s="41">
        <v>13</v>
      </c>
      <c r="C30" s="41" t="s">
        <v>3</v>
      </c>
      <c r="D30" s="41" t="s">
        <v>90</v>
      </c>
      <c r="E30" s="42" t="s">
        <v>55</v>
      </c>
      <c r="F30" s="42" t="s">
        <v>56</v>
      </c>
      <c r="G30" s="42" t="s">
        <v>57</v>
      </c>
      <c r="H30" s="17" t="s">
        <v>33</v>
      </c>
      <c r="I30" s="15"/>
      <c r="J30" s="19">
        <v>2377</v>
      </c>
      <c r="K30" s="8" t="s">
        <v>17</v>
      </c>
    </row>
    <row r="31" spans="2:11" ht="76.5" customHeight="1" x14ac:dyDescent="0.25">
      <c r="B31" s="39">
        <v>14</v>
      </c>
      <c r="C31" s="39" t="s">
        <v>3</v>
      </c>
      <c r="D31" s="39" t="s">
        <v>90</v>
      </c>
      <c r="E31" s="40" t="s">
        <v>58</v>
      </c>
      <c r="F31" s="40" t="s">
        <v>59</v>
      </c>
      <c r="G31" s="40" t="s">
        <v>60</v>
      </c>
      <c r="H31" s="12" t="s">
        <v>33</v>
      </c>
      <c r="I31" s="15"/>
      <c r="J31" s="16">
        <v>1540</v>
      </c>
      <c r="K31" s="8" t="s">
        <v>17</v>
      </c>
    </row>
    <row r="32" spans="2:11" ht="74.25" customHeight="1" x14ac:dyDescent="0.25">
      <c r="B32" s="41">
        <v>15</v>
      </c>
      <c r="C32" s="41" t="s">
        <v>3</v>
      </c>
      <c r="D32" s="41" t="s">
        <v>12</v>
      </c>
      <c r="E32" s="42" t="s">
        <v>61</v>
      </c>
      <c r="F32" s="42" t="s">
        <v>62</v>
      </c>
      <c r="G32" s="42" t="s">
        <v>63</v>
      </c>
      <c r="H32" s="17" t="s">
        <v>33</v>
      </c>
      <c r="I32" s="22"/>
      <c r="J32" s="23">
        <v>1210350</v>
      </c>
      <c r="K32" s="8" t="s">
        <v>17</v>
      </c>
    </row>
    <row r="33" spans="2:11" ht="90" x14ac:dyDescent="0.25">
      <c r="B33" s="39">
        <v>16</v>
      </c>
      <c r="C33" s="39" t="s">
        <v>3</v>
      </c>
      <c r="D33" s="39" t="s">
        <v>90</v>
      </c>
      <c r="E33" s="40" t="s">
        <v>64</v>
      </c>
      <c r="F33" s="40" t="s">
        <v>65</v>
      </c>
      <c r="G33" s="40" t="s">
        <v>66</v>
      </c>
      <c r="H33" s="12" t="s">
        <v>16</v>
      </c>
      <c r="I33" s="15"/>
      <c r="J33" s="16">
        <v>5</v>
      </c>
      <c r="K33" s="8" t="s">
        <v>17</v>
      </c>
    </row>
    <row r="34" spans="2:11" ht="55.5" customHeight="1" x14ac:dyDescent="0.25">
      <c r="B34" s="87">
        <v>17</v>
      </c>
      <c r="C34" s="87" t="s">
        <v>3</v>
      </c>
      <c r="D34" s="87" t="s">
        <v>12</v>
      </c>
      <c r="E34" s="88" t="s">
        <v>67</v>
      </c>
      <c r="F34" s="88" t="s">
        <v>68</v>
      </c>
      <c r="G34" s="88" t="s">
        <v>69</v>
      </c>
      <c r="H34" s="17" t="s">
        <v>16</v>
      </c>
      <c r="I34" s="90" t="s">
        <v>28</v>
      </c>
      <c r="J34" s="18">
        <f>SUM(J35:J37)</f>
        <v>4100</v>
      </c>
      <c r="K34" s="89" t="s">
        <v>17</v>
      </c>
    </row>
    <row r="35" spans="2:11" ht="17.25" customHeight="1" x14ac:dyDescent="0.25">
      <c r="B35" s="87"/>
      <c r="C35" s="87"/>
      <c r="D35" s="87"/>
      <c r="E35" s="88"/>
      <c r="F35" s="88"/>
      <c r="G35" s="88"/>
      <c r="H35" s="17" t="s">
        <v>70</v>
      </c>
      <c r="I35" s="90"/>
      <c r="J35" s="19">
        <v>1500</v>
      </c>
      <c r="K35" s="89"/>
    </row>
    <row r="36" spans="2:11" ht="17.25" customHeight="1" x14ac:dyDescent="0.25">
      <c r="B36" s="87"/>
      <c r="C36" s="87"/>
      <c r="D36" s="87"/>
      <c r="E36" s="88"/>
      <c r="F36" s="88"/>
      <c r="G36" s="88"/>
      <c r="H36" s="17" t="s">
        <v>71</v>
      </c>
      <c r="I36" s="90"/>
      <c r="J36" s="19">
        <v>2300</v>
      </c>
      <c r="K36" s="89"/>
    </row>
    <row r="37" spans="2:11" ht="17.25" customHeight="1" x14ac:dyDescent="0.25">
      <c r="B37" s="87"/>
      <c r="C37" s="87"/>
      <c r="D37" s="87"/>
      <c r="E37" s="88"/>
      <c r="F37" s="88"/>
      <c r="G37" s="88"/>
      <c r="H37" s="17" t="s">
        <v>72</v>
      </c>
      <c r="I37" s="90"/>
      <c r="J37" s="19">
        <v>300</v>
      </c>
      <c r="K37" s="89"/>
    </row>
    <row r="38" spans="2:11" ht="63.75" customHeight="1" x14ac:dyDescent="0.25">
      <c r="B38" s="39">
        <v>18</v>
      </c>
      <c r="C38" s="39" t="s">
        <v>3</v>
      </c>
      <c r="D38" s="39" t="s">
        <v>90</v>
      </c>
      <c r="E38" s="40" t="s">
        <v>73</v>
      </c>
      <c r="F38" s="40" t="s">
        <v>74</v>
      </c>
      <c r="G38" s="40" t="s">
        <v>75</v>
      </c>
      <c r="H38" s="12" t="s">
        <v>16</v>
      </c>
      <c r="I38" s="22"/>
      <c r="J38" s="25">
        <v>200768.08</v>
      </c>
      <c r="K38" s="8" t="s">
        <v>17</v>
      </c>
    </row>
    <row r="39" spans="2:11" ht="54.75" customHeight="1" x14ac:dyDescent="0.25">
      <c r="B39" s="41">
        <v>19</v>
      </c>
      <c r="C39" s="41" t="s">
        <v>3</v>
      </c>
      <c r="D39" s="41" t="s">
        <v>90</v>
      </c>
      <c r="E39" s="42" t="s">
        <v>76</v>
      </c>
      <c r="F39" s="42" t="s">
        <v>77</v>
      </c>
      <c r="G39" s="42" t="s">
        <v>78</v>
      </c>
      <c r="H39" s="17" t="s">
        <v>16</v>
      </c>
      <c r="I39" s="22"/>
      <c r="J39" s="23">
        <v>31250</v>
      </c>
      <c r="K39" s="8" t="s">
        <v>17</v>
      </c>
    </row>
    <row r="40" spans="2:11" ht="63.75" customHeight="1" x14ac:dyDescent="0.25">
      <c r="B40" s="39">
        <v>20</v>
      </c>
      <c r="C40" s="39" t="s">
        <v>3</v>
      </c>
      <c r="D40" s="39" t="s">
        <v>34</v>
      </c>
      <c r="E40" s="40" t="s">
        <v>79</v>
      </c>
      <c r="F40" s="40" t="s">
        <v>80</v>
      </c>
      <c r="G40" s="40" t="s">
        <v>81</v>
      </c>
      <c r="H40" s="12" t="s">
        <v>16</v>
      </c>
      <c r="I40" s="15"/>
      <c r="J40" s="16">
        <v>5000</v>
      </c>
      <c r="K40" s="8" t="s">
        <v>17</v>
      </c>
    </row>
    <row r="41" spans="2:11" ht="63.75" customHeight="1" x14ac:dyDescent="0.25">
      <c r="B41" s="41">
        <v>21</v>
      </c>
      <c r="C41" s="41" t="s">
        <v>3</v>
      </c>
      <c r="D41" s="41" t="s">
        <v>34</v>
      </c>
      <c r="E41" s="42" t="s">
        <v>82</v>
      </c>
      <c r="F41" s="42" t="s">
        <v>83</v>
      </c>
      <c r="G41" s="42" t="s">
        <v>84</v>
      </c>
      <c r="H41" s="17" t="s">
        <v>16</v>
      </c>
      <c r="I41" s="43" t="s">
        <v>28</v>
      </c>
      <c r="J41" s="19">
        <v>1253</v>
      </c>
      <c r="K41" s="8" t="s">
        <v>17</v>
      </c>
    </row>
    <row r="42" spans="2:11" ht="63.75" customHeight="1" x14ac:dyDescent="0.25">
      <c r="B42" s="85">
        <v>22</v>
      </c>
      <c r="C42" s="85" t="s">
        <v>3</v>
      </c>
      <c r="D42" s="85" t="s">
        <v>100</v>
      </c>
      <c r="E42" s="86" t="s">
        <v>85</v>
      </c>
      <c r="F42" s="86" t="s">
        <v>86</v>
      </c>
      <c r="G42" s="86" t="s">
        <v>87</v>
      </c>
      <c r="H42" s="12" t="s">
        <v>16</v>
      </c>
      <c r="I42" s="24" t="str">
        <f>IFERROR(AVERAGE(I43:I46),"")</f>
        <v/>
      </c>
      <c r="J42" s="25">
        <f>IFERROR(AVERAGE(J43:J46),"")</f>
        <v>20</v>
      </c>
      <c r="K42" s="8" t="s">
        <v>17</v>
      </c>
    </row>
    <row r="43" spans="2:11" ht="21" customHeight="1" x14ac:dyDescent="0.25">
      <c r="B43" s="85"/>
      <c r="C43" s="85"/>
      <c r="D43" s="85"/>
      <c r="E43" s="86"/>
      <c r="F43" s="86"/>
      <c r="G43" s="86"/>
      <c r="H43" s="12" t="s">
        <v>18</v>
      </c>
      <c r="I43" s="22"/>
      <c r="J43" s="25">
        <v>20</v>
      </c>
    </row>
    <row r="44" spans="2:11" ht="15" customHeight="1" x14ac:dyDescent="0.25">
      <c r="B44" s="85"/>
      <c r="C44" s="85"/>
      <c r="D44" s="85"/>
      <c r="E44" s="86"/>
      <c r="F44" s="86"/>
      <c r="G44" s="86"/>
      <c r="H44" s="12" t="s">
        <v>19</v>
      </c>
      <c r="I44" s="22"/>
      <c r="J44" s="25">
        <v>20</v>
      </c>
    </row>
    <row r="45" spans="2:11" ht="15" customHeight="1" x14ac:dyDescent="0.25">
      <c r="B45" s="85"/>
      <c r="C45" s="85"/>
      <c r="D45" s="85"/>
      <c r="E45" s="86"/>
      <c r="F45" s="86"/>
      <c r="G45" s="86"/>
      <c r="H45" s="12" t="s">
        <v>20</v>
      </c>
      <c r="I45" s="22"/>
      <c r="J45" s="25">
        <v>20</v>
      </c>
    </row>
    <row r="46" spans="2:11" x14ac:dyDescent="0.25">
      <c r="B46" s="85"/>
      <c r="C46" s="85"/>
      <c r="D46" s="85"/>
      <c r="E46" s="86"/>
      <c r="F46" s="86"/>
      <c r="G46" s="86"/>
      <c r="H46" s="12" t="s">
        <v>21</v>
      </c>
      <c r="I46" s="22"/>
      <c r="J46" s="25">
        <v>20</v>
      </c>
    </row>
    <row r="47" spans="2:11" ht="63.75" customHeight="1" x14ac:dyDescent="0.25">
      <c r="B47" s="87">
        <v>23</v>
      </c>
      <c r="C47" s="87" t="s">
        <v>3</v>
      </c>
      <c r="D47" s="87" t="s">
        <v>100</v>
      </c>
      <c r="E47" s="88" t="s">
        <v>88</v>
      </c>
      <c r="F47" s="88" t="s">
        <v>89</v>
      </c>
      <c r="G47" s="88" t="s">
        <v>87</v>
      </c>
      <c r="H47" s="17" t="s">
        <v>16</v>
      </c>
      <c r="I47" s="24" t="str">
        <f>IFERROR(AVERAGE(I48:I51),"")</f>
        <v/>
      </c>
      <c r="J47" s="23">
        <f>IFERROR(AVERAGE(J48:J51),"")</f>
        <v>20</v>
      </c>
      <c r="K47" s="8" t="s">
        <v>17</v>
      </c>
    </row>
    <row r="48" spans="2:11" ht="21" customHeight="1" x14ac:dyDescent="0.25">
      <c r="B48" s="87"/>
      <c r="C48" s="87"/>
      <c r="D48" s="87"/>
      <c r="E48" s="88"/>
      <c r="F48" s="88"/>
      <c r="G48" s="88"/>
      <c r="H48" s="17" t="s">
        <v>18</v>
      </c>
      <c r="I48" s="22"/>
      <c r="J48" s="23">
        <v>20</v>
      </c>
    </row>
    <row r="49" spans="2:11" x14ac:dyDescent="0.25">
      <c r="B49" s="87"/>
      <c r="C49" s="87"/>
      <c r="D49" s="87"/>
      <c r="E49" s="88"/>
      <c r="F49" s="88"/>
      <c r="G49" s="88"/>
      <c r="H49" s="17" t="s">
        <v>19</v>
      </c>
      <c r="I49" s="22"/>
      <c r="J49" s="23">
        <v>20</v>
      </c>
    </row>
    <row r="50" spans="2:11" x14ac:dyDescent="0.25">
      <c r="B50" s="87"/>
      <c r="C50" s="87"/>
      <c r="D50" s="87"/>
      <c r="E50" s="88"/>
      <c r="F50" s="88"/>
      <c r="G50" s="88"/>
      <c r="H50" s="17" t="s">
        <v>20</v>
      </c>
      <c r="I50" s="22"/>
      <c r="J50" s="23">
        <v>20</v>
      </c>
    </row>
    <row r="51" spans="2:11" x14ac:dyDescent="0.25">
      <c r="B51" s="87"/>
      <c r="C51" s="87"/>
      <c r="D51" s="87"/>
      <c r="E51" s="88"/>
      <c r="F51" s="88"/>
      <c r="G51" s="88"/>
      <c r="H51" s="17" t="s">
        <v>21</v>
      </c>
      <c r="I51" s="22"/>
      <c r="J51" s="23">
        <v>20</v>
      </c>
    </row>
    <row r="52" spans="2:11" ht="63.75" customHeight="1" x14ac:dyDescent="0.25">
      <c r="B52" s="39">
        <v>24</v>
      </c>
      <c r="C52" s="26" t="s">
        <v>3</v>
      </c>
      <c r="D52" s="39" t="s">
        <v>90</v>
      </c>
      <c r="E52" s="40" t="s">
        <v>91</v>
      </c>
      <c r="F52" s="40" t="s">
        <v>92</v>
      </c>
      <c r="G52" s="40" t="s">
        <v>87</v>
      </c>
      <c r="H52" s="12" t="s">
        <v>16</v>
      </c>
      <c r="I52" s="22"/>
      <c r="J52" s="25">
        <v>20</v>
      </c>
      <c r="K52" s="8" t="s">
        <v>17</v>
      </c>
    </row>
    <row r="53" spans="2:11" ht="63.75" customHeight="1" x14ac:dyDescent="0.25">
      <c r="B53" s="41">
        <v>25</v>
      </c>
      <c r="C53" s="27" t="s">
        <v>3</v>
      </c>
      <c r="D53" s="41" t="s">
        <v>90</v>
      </c>
      <c r="E53" s="42" t="s">
        <v>93</v>
      </c>
      <c r="F53" s="42" t="s">
        <v>94</v>
      </c>
      <c r="G53" s="42" t="s">
        <v>87</v>
      </c>
      <c r="H53" s="17" t="s">
        <v>16</v>
      </c>
      <c r="I53" s="22"/>
      <c r="J53" s="23">
        <v>20</v>
      </c>
      <c r="K53" s="8" t="s">
        <v>17</v>
      </c>
    </row>
    <row r="54" spans="2:11" x14ac:dyDescent="0.25"/>
    <row r="1048576" x14ac:dyDescent="0.25"/>
  </sheetData>
  <protectedRanges>
    <protectedRange algorithmName="SHA-512" hashValue="lG/zllZPlw0TbTHxgoEwYBdv/ABK83zFSX0MgqEqBbHtKIbywL/A0OxlGsa/HXIFz/rYiP7TQipaEQcEDvvn9g==" saltValue="UduCirgQKVs48EWUG+JD5A==" spinCount="100000" sqref="H35:H37 B36:C39 D22:D39 E22:E34 E36:E39 B40:G42 B47:G47 B52:G53 F22:G39 B22:C34 B10:C21 F10:G21 E10:E21 D10:D21" name="Intervalo1"/>
  </protectedRanges>
  <autoFilter ref="B9:K9" xr:uid="{385D6AD7-8B49-427A-9A7A-A400357E2F97}"/>
  <mergeCells count="38">
    <mergeCell ref="B2:I2"/>
    <mergeCell ref="B3:I3"/>
    <mergeCell ref="D4:I4"/>
    <mergeCell ref="F6:H6"/>
    <mergeCell ref="B10:B14"/>
    <mergeCell ref="C10:C14"/>
    <mergeCell ref="D10:D14"/>
    <mergeCell ref="E10:E14"/>
    <mergeCell ref="F10:F14"/>
    <mergeCell ref="G10:G14"/>
    <mergeCell ref="B47:B51"/>
    <mergeCell ref="K10:K14"/>
    <mergeCell ref="B15:B19"/>
    <mergeCell ref="C15:C19"/>
    <mergeCell ref="D15:D19"/>
    <mergeCell ref="E15:E19"/>
    <mergeCell ref="F15:F19"/>
    <mergeCell ref="G15:G19"/>
    <mergeCell ref="K15:K19"/>
    <mergeCell ref="I34:I37"/>
    <mergeCell ref="K34:K37"/>
    <mergeCell ref="B42:B46"/>
    <mergeCell ref="C42:C46"/>
    <mergeCell ref="D42:D46"/>
    <mergeCell ref="E42:E46"/>
    <mergeCell ref="F42:F46"/>
    <mergeCell ref="G42:G46"/>
    <mergeCell ref="B34:B37"/>
    <mergeCell ref="C34:C37"/>
    <mergeCell ref="D34:D37"/>
    <mergeCell ref="E34:E37"/>
    <mergeCell ref="F34:F37"/>
    <mergeCell ref="G34:G37"/>
    <mergeCell ref="C47:C51"/>
    <mergeCell ref="D47:D51"/>
    <mergeCell ref="E47:E51"/>
    <mergeCell ref="F47:F51"/>
    <mergeCell ref="G47:G51"/>
  </mergeCells>
  <conditionalFormatting sqref="I10:I53">
    <cfRule type="cellIs" dxfId="14" priority="1" operator="equal">
      <formula>"NI"</formula>
    </cfRule>
  </conditionalFormatting>
  <pageMargins left="0.511811024" right="0.511811024" top="0.78740157499999996" bottom="0.78740157499999996" header="0.31496062000000002" footer="0.31496062000000002"/>
  <pageSetup paperSize="9" scale="47" fitToHeight="0" orientation="portrait" r:id="rId1"/>
  <headerFooter>
    <oddFooter>&amp;C&amp;1#&amp;"Calibri"&amp;10 Classified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5882-D9D1-45AC-A699-3FFE165FD7E9}">
  <sheetPr>
    <pageSetUpPr fitToPage="1"/>
  </sheetPr>
  <dimension ref="A1:L96"/>
  <sheetViews>
    <sheetView showGridLines="0" tabSelected="1" zoomScale="90" zoomScaleNormal="90" workbookViewId="0">
      <selection activeCell="G1" sqref="G1"/>
    </sheetView>
  </sheetViews>
  <sheetFormatPr defaultColWidth="0" defaultRowHeight="15" customHeight="1" zeroHeight="1" x14ac:dyDescent="0.25"/>
  <cols>
    <col min="1" max="1" width="7.28515625" customWidth="1"/>
    <col min="2" max="2" width="5.7109375" style="9" bestFit="1" customWidth="1"/>
    <col min="3" max="3" width="14.7109375" style="9" customWidth="1"/>
    <col min="4" max="4" width="27.85546875" style="1" customWidth="1"/>
    <col min="5" max="5" width="46.140625" style="1" customWidth="1"/>
    <col min="6" max="6" width="17.140625" style="1" customWidth="1"/>
    <col min="7" max="7" width="28.28515625" style="3" customWidth="1"/>
    <col min="8" max="8" width="16.42578125" customWidth="1"/>
    <col min="9" max="9" width="13.140625" style="9" customWidth="1"/>
    <col min="10" max="10" width="12.140625" customWidth="1"/>
    <col min="11" max="11" width="13" customWidth="1"/>
    <col min="12" max="12" width="7.28515625" customWidth="1"/>
    <col min="13" max="16384" width="9.140625" hidden="1"/>
  </cols>
  <sheetData>
    <row r="1" spans="2:11" ht="6.75" customHeight="1" x14ac:dyDescent="0.25"/>
    <row r="2" spans="2:11" ht="45.75" customHeight="1" x14ac:dyDescent="0.45">
      <c r="C2" s="91" t="s">
        <v>105</v>
      </c>
      <c r="D2" s="91"/>
      <c r="E2" s="91"/>
      <c r="F2" s="91"/>
      <c r="G2" s="91"/>
      <c r="H2" s="91"/>
      <c r="I2" s="91"/>
      <c r="J2" s="91"/>
      <c r="K2" s="91"/>
    </row>
    <row r="3" spans="2:11" ht="29.25" customHeight="1" x14ac:dyDescent="0.45">
      <c r="C3" s="46"/>
      <c r="D3" s="46"/>
      <c r="E3" s="92" t="s">
        <v>215</v>
      </c>
      <c r="F3" s="92"/>
      <c r="G3" s="92"/>
      <c r="H3" s="92"/>
      <c r="I3" s="46"/>
      <c r="J3" s="46"/>
      <c r="K3" s="46"/>
    </row>
    <row r="4" spans="2:11" s="5" customFormat="1" ht="6" customHeight="1" x14ac:dyDescent="0.25">
      <c r="B4" s="94"/>
      <c r="C4" s="94"/>
      <c r="D4" s="94"/>
      <c r="E4" s="94"/>
      <c r="F4" s="94"/>
      <c r="G4" s="94"/>
      <c r="H4" s="94"/>
      <c r="I4" s="94"/>
      <c r="J4" s="94"/>
    </row>
    <row r="5" spans="2:11" ht="21.75" customHeight="1" x14ac:dyDescent="0.25">
      <c r="B5" s="1"/>
      <c r="C5" s="93" t="s">
        <v>216</v>
      </c>
      <c r="D5" s="93"/>
      <c r="E5" s="93"/>
      <c r="F5"/>
      <c r="G5" s="51" t="s">
        <v>145</v>
      </c>
      <c r="H5" s="47"/>
      <c r="I5"/>
    </row>
    <row r="6" spans="2:11" ht="21.75" customHeight="1" x14ac:dyDescent="0.25">
      <c r="B6" s="1"/>
      <c r="C6" s="93"/>
      <c r="D6" s="93"/>
      <c r="E6" s="93"/>
      <c r="G6"/>
      <c r="H6" s="9"/>
      <c r="I6"/>
    </row>
    <row r="7" spans="2:11" ht="37.5" customHeight="1" x14ac:dyDescent="0.25">
      <c r="B7" s="1"/>
      <c r="C7" s="93"/>
      <c r="D7" s="93"/>
      <c r="E7" s="93"/>
      <c r="F7" s="3"/>
      <c r="G7" s="51" t="s">
        <v>144</v>
      </c>
      <c r="H7" s="47"/>
      <c r="I7"/>
    </row>
    <row r="8" spans="2:11" ht="6" customHeight="1" x14ac:dyDescent="0.25">
      <c r="B8" s="1"/>
      <c r="C8" s="1"/>
      <c r="G8" s="1"/>
      <c r="H8" s="1"/>
      <c r="I8" s="1"/>
    </row>
    <row r="9" spans="2:11" ht="30.75" thickBot="1" x14ac:dyDescent="0.3">
      <c r="B9" s="52" t="s">
        <v>104</v>
      </c>
      <c r="C9" s="52" t="s">
        <v>102</v>
      </c>
      <c r="D9" s="53" t="s">
        <v>138</v>
      </c>
      <c r="E9" s="53" t="s">
        <v>139</v>
      </c>
      <c r="F9" s="53" t="s">
        <v>140</v>
      </c>
      <c r="G9" s="53" t="s">
        <v>10</v>
      </c>
      <c r="H9" s="53" t="s">
        <v>141</v>
      </c>
      <c r="I9" s="52" t="s">
        <v>142</v>
      </c>
      <c r="J9" s="52" t="s">
        <v>143</v>
      </c>
      <c r="K9" s="52"/>
    </row>
    <row r="10" spans="2:11" x14ac:dyDescent="0.25">
      <c r="B10" s="95">
        <v>1</v>
      </c>
      <c r="C10" s="97" t="s">
        <v>12</v>
      </c>
      <c r="D10" s="99" t="s">
        <v>111</v>
      </c>
      <c r="E10" s="99" t="s">
        <v>146</v>
      </c>
      <c r="F10" s="99" t="s">
        <v>172</v>
      </c>
      <c r="G10" s="62" t="s">
        <v>217</v>
      </c>
      <c r="H10" s="55" t="str">
        <f>IF(SUM(H11:H14)=0,"",SUM(H11:H14))</f>
        <v/>
      </c>
      <c r="I10" s="45">
        <f>SUM(I11:I14)</f>
        <v>22000</v>
      </c>
      <c r="J10" s="89" t="s">
        <v>209</v>
      </c>
      <c r="K10" s="104" t="str">
        <f>IF($H$7="Sí","* Necesario llenar el dato incluyendo información de indirectos","")</f>
        <v/>
      </c>
    </row>
    <row r="11" spans="2:11" x14ac:dyDescent="0.25">
      <c r="B11" s="96"/>
      <c r="C11" s="98"/>
      <c r="D11" s="100"/>
      <c r="E11" s="100"/>
      <c r="F11" s="100"/>
      <c r="G11" s="63" t="s">
        <v>197</v>
      </c>
      <c r="H11" s="15"/>
      <c r="I11" s="16">
        <v>1100</v>
      </c>
      <c r="J11" s="89"/>
      <c r="K11" s="104"/>
    </row>
    <row r="12" spans="2:11" x14ac:dyDescent="0.25">
      <c r="B12" s="96"/>
      <c r="C12" s="98"/>
      <c r="D12" s="100"/>
      <c r="E12" s="100"/>
      <c r="F12" s="100"/>
      <c r="G12" s="63" t="s">
        <v>198</v>
      </c>
      <c r="H12" s="15"/>
      <c r="I12" s="16">
        <v>5300</v>
      </c>
      <c r="J12" s="89"/>
      <c r="K12" s="104"/>
    </row>
    <row r="13" spans="2:11" x14ac:dyDescent="0.25">
      <c r="B13" s="96"/>
      <c r="C13" s="98"/>
      <c r="D13" s="100"/>
      <c r="E13" s="100"/>
      <c r="F13" s="100"/>
      <c r="G13" s="63" t="s">
        <v>199</v>
      </c>
      <c r="H13" s="15"/>
      <c r="I13" s="16">
        <v>11000</v>
      </c>
      <c r="J13" s="89"/>
      <c r="K13" s="104"/>
    </row>
    <row r="14" spans="2:11" x14ac:dyDescent="0.25">
      <c r="B14" s="96"/>
      <c r="C14" s="98"/>
      <c r="D14" s="100"/>
      <c r="E14" s="100"/>
      <c r="F14" s="100"/>
      <c r="G14" s="63" t="s">
        <v>200</v>
      </c>
      <c r="H14" s="15"/>
      <c r="I14" s="16">
        <v>4600</v>
      </c>
      <c r="J14" s="89"/>
      <c r="K14" s="104"/>
    </row>
    <row r="15" spans="2:11" ht="17.25" customHeight="1" x14ac:dyDescent="0.25">
      <c r="B15" s="110">
        <v>2</v>
      </c>
      <c r="C15" s="111" t="s">
        <v>12</v>
      </c>
      <c r="D15" s="106" t="s">
        <v>112</v>
      </c>
      <c r="E15" s="106" t="s">
        <v>147</v>
      </c>
      <c r="F15" s="106" t="s">
        <v>172</v>
      </c>
      <c r="G15" s="64" t="s">
        <v>217</v>
      </c>
      <c r="H15" s="56" t="str">
        <f>IF(SUM(H16:H19)=0,"",SUM(H16:H19))</f>
        <v/>
      </c>
      <c r="I15" s="18">
        <f>SUM(I16:I19)</f>
        <v>21300</v>
      </c>
      <c r="J15" s="89" t="s">
        <v>209</v>
      </c>
      <c r="K15" s="104" t="str">
        <f>IF($H$7="Sí","* Necesario llenar el dato incluyendo información de indirectos","")</f>
        <v/>
      </c>
    </row>
    <row r="16" spans="2:11" ht="17.25" customHeight="1" x14ac:dyDescent="0.25">
      <c r="B16" s="110"/>
      <c r="C16" s="111"/>
      <c r="D16" s="106"/>
      <c r="E16" s="106"/>
      <c r="F16" s="106"/>
      <c r="G16" s="44" t="s">
        <v>197</v>
      </c>
      <c r="H16" s="15"/>
      <c r="I16" s="19">
        <v>1100</v>
      </c>
      <c r="J16" s="89"/>
      <c r="K16" s="104"/>
    </row>
    <row r="17" spans="2:11" ht="17.25" customHeight="1" x14ac:dyDescent="0.25">
      <c r="B17" s="110"/>
      <c r="C17" s="111"/>
      <c r="D17" s="106"/>
      <c r="E17" s="106"/>
      <c r="F17" s="106"/>
      <c r="G17" s="44" t="s">
        <v>198</v>
      </c>
      <c r="H17" s="15"/>
      <c r="I17" s="19">
        <v>5200</v>
      </c>
      <c r="J17" s="89"/>
      <c r="K17" s="104"/>
    </row>
    <row r="18" spans="2:11" ht="17.25" customHeight="1" x14ac:dyDescent="0.25">
      <c r="B18" s="110"/>
      <c r="C18" s="111"/>
      <c r="D18" s="106"/>
      <c r="E18" s="106"/>
      <c r="F18" s="106"/>
      <c r="G18" s="44" t="s">
        <v>199</v>
      </c>
      <c r="H18" s="15"/>
      <c r="I18" s="19">
        <v>10600</v>
      </c>
      <c r="J18" s="89"/>
      <c r="K18" s="104"/>
    </row>
    <row r="19" spans="2:11" ht="17.25" customHeight="1" x14ac:dyDescent="0.25">
      <c r="B19" s="110"/>
      <c r="C19" s="111"/>
      <c r="D19" s="106"/>
      <c r="E19" s="106"/>
      <c r="F19" s="106"/>
      <c r="G19" s="44" t="s">
        <v>200</v>
      </c>
      <c r="H19" s="15"/>
      <c r="I19" s="19">
        <v>4400</v>
      </c>
      <c r="J19" s="89"/>
      <c r="K19" s="104"/>
    </row>
    <row r="20" spans="2:11" ht="57.75" customHeight="1" x14ac:dyDescent="0.25">
      <c r="B20" s="65">
        <v>3</v>
      </c>
      <c r="C20" s="48" t="s">
        <v>12</v>
      </c>
      <c r="D20" s="61" t="s">
        <v>113</v>
      </c>
      <c r="E20" s="61" t="s">
        <v>148</v>
      </c>
      <c r="F20" s="61" t="s">
        <v>103</v>
      </c>
      <c r="G20" s="49" t="s">
        <v>217</v>
      </c>
      <c r="H20" s="15"/>
      <c r="I20" s="16">
        <v>31698</v>
      </c>
      <c r="J20" s="8" t="s">
        <v>209</v>
      </c>
      <c r="K20" s="54" t="str">
        <f>IF($H$7="Sí","* Necesario llenar el dato incluyendo información de indirectos","")</f>
        <v/>
      </c>
    </row>
    <row r="21" spans="2:11" ht="60" x14ac:dyDescent="0.25">
      <c r="B21" s="66">
        <v>4</v>
      </c>
      <c r="C21" s="67" t="s">
        <v>12</v>
      </c>
      <c r="D21" s="60" t="s">
        <v>114</v>
      </c>
      <c r="E21" s="60" t="s">
        <v>149</v>
      </c>
      <c r="F21" s="60" t="s">
        <v>173</v>
      </c>
      <c r="G21" s="64" t="s">
        <v>217</v>
      </c>
      <c r="H21" s="15"/>
      <c r="I21" s="19">
        <v>16407</v>
      </c>
      <c r="J21" s="8" t="s">
        <v>209</v>
      </c>
      <c r="K21" s="54" t="str">
        <f>IF($H$7="Sí","* Necesario llenar el dato incluyendo información de indirectos","")</f>
        <v/>
      </c>
    </row>
    <row r="22" spans="2:11" ht="15" customHeight="1" x14ac:dyDescent="0.25">
      <c r="B22" s="96">
        <v>5</v>
      </c>
      <c r="C22" s="98" t="s">
        <v>12</v>
      </c>
      <c r="D22" s="100" t="s">
        <v>115</v>
      </c>
      <c r="E22" s="100" t="s">
        <v>150</v>
      </c>
      <c r="F22" s="100" t="s">
        <v>174</v>
      </c>
      <c r="G22" s="49" t="s">
        <v>217</v>
      </c>
      <c r="H22" s="58" t="str">
        <f>IF(SUM(H23:H25)=0,"",SUM(H23:H25))</f>
        <v/>
      </c>
      <c r="I22" s="14">
        <f>SUM(I23:I25)</f>
        <v>4100</v>
      </c>
      <c r="J22" s="89" t="s">
        <v>209</v>
      </c>
      <c r="K22" s="104"/>
    </row>
    <row r="23" spans="2:11" x14ac:dyDescent="0.25">
      <c r="B23" s="96"/>
      <c r="C23" s="98"/>
      <c r="D23" s="100"/>
      <c r="E23" s="100"/>
      <c r="F23" s="100"/>
      <c r="G23" s="63" t="s">
        <v>108</v>
      </c>
      <c r="H23" s="57"/>
      <c r="I23" s="16">
        <v>1500</v>
      </c>
      <c r="J23" s="89"/>
      <c r="K23" s="104"/>
    </row>
    <row r="24" spans="2:11" x14ac:dyDescent="0.25">
      <c r="B24" s="96"/>
      <c r="C24" s="98"/>
      <c r="D24" s="100"/>
      <c r="E24" s="100"/>
      <c r="F24" s="100"/>
      <c r="G24" s="63" t="s">
        <v>109</v>
      </c>
      <c r="H24" s="57"/>
      <c r="I24" s="16">
        <v>2300</v>
      </c>
      <c r="J24" s="89"/>
      <c r="K24" s="104"/>
    </row>
    <row r="25" spans="2:11" x14ac:dyDescent="0.25">
      <c r="B25" s="96"/>
      <c r="C25" s="98"/>
      <c r="D25" s="100"/>
      <c r="E25" s="100"/>
      <c r="F25" s="100"/>
      <c r="G25" s="63" t="s">
        <v>201</v>
      </c>
      <c r="H25" s="57"/>
      <c r="I25" s="16">
        <v>300</v>
      </c>
      <c r="J25" s="89"/>
      <c r="K25" s="104"/>
    </row>
    <row r="26" spans="2:11" ht="20.25" customHeight="1" x14ac:dyDescent="0.25">
      <c r="B26" s="107">
        <v>6</v>
      </c>
      <c r="C26" s="112" t="s">
        <v>12</v>
      </c>
      <c r="D26" s="101" t="s">
        <v>116</v>
      </c>
      <c r="E26" s="101" t="s">
        <v>151</v>
      </c>
      <c r="F26" s="101" t="s">
        <v>175</v>
      </c>
      <c r="G26" s="68" t="s">
        <v>217</v>
      </c>
      <c r="H26" s="78" t="str">
        <f>IF(SUM(H27:H29)=0,"",AVERAGE(H27:H29))</f>
        <v/>
      </c>
      <c r="I26" s="21">
        <f>AVERAGE(I27:I29)</f>
        <v>0.95666666666666667</v>
      </c>
      <c r="J26" s="89" t="s">
        <v>209</v>
      </c>
    </row>
    <row r="27" spans="2:11" ht="20.25" customHeight="1" x14ac:dyDescent="0.25">
      <c r="B27" s="108"/>
      <c r="C27" s="113"/>
      <c r="D27" s="102"/>
      <c r="E27" s="102"/>
      <c r="F27" s="102"/>
      <c r="G27" s="44" t="s">
        <v>202</v>
      </c>
      <c r="H27" s="20"/>
      <c r="I27" s="21">
        <v>0.95</v>
      </c>
      <c r="J27" s="89"/>
    </row>
    <row r="28" spans="2:11" ht="20.25" customHeight="1" x14ac:dyDescent="0.25">
      <c r="B28" s="108"/>
      <c r="C28" s="113"/>
      <c r="D28" s="102"/>
      <c r="E28" s="102"/>
      <c r="F28" s="102"/>
      <c r="G28" s="44" t="s">
        <v>203</v>
      </c>
      <c r="H28" s="20"/>
      <c r="I28" s="21">
        <v>0.98</v>
      </c>
      <c r="J28" s="89"/>
    </row>
    <row r="29" spans="2:11" ht="20.25" customHeight="1" x14ac:dyDescent="0.25">
      <c r="B29" s="109"/>
      <c r="C29" s="114"/>
      <c r="D29" s="103"/>
      <c r="E29" s="103"/>
      <c r="F29" s="103"/>
      <c r="G29" s="44" t="s">
        <v>204</v>
      </c>
      <c r="H29" s="20"/>
      <c r="I29" s="21">
        <v>0.94</v>
      </c>
      <c r="J29" s="89"/>
    </row>
    <row r="30" spans="2:11" ht="60" x14ac:dyDescent="0.25">
      <c r="B30" s="65">
        <v>7</v>
      </c>
      <c r="C30" s="48" t="s">
        <v>12</v>
      </c>
      <c r="D30" s="61" t="s">
        <v>117</v>
      </c>
      <c r="E30" s="61" t="s">
        <v>152</v>
      </c>
      <c r="F30" s="61" t="s">
        <v>176</v>
      </c>
      <c r="G30" s="49" t="s">
        <v>217</v>
      </c>
      <c r="H30" s="15"/>
      <c r="I30" s="16">
        <v>7</v>
      </c>
      <c r="J30" s="8" t="s">
        <v>209</v>
      </c>
    </row>
    <row r="31" spans="2:11" ht="15" customHeight="1" x14ac:dyDescent="0.25">
      <c r="B31" s="107">
        <v>8</v>
      </c>
      <c r="C31" s="112" t="s">
        <v>210</v>
      </c>
      <c r="D31" s="101" t="s">
        <v>118</v>
      </c>
      <c r="E31" s="101" t="s">
        <v>153</v>
      </c>
      <c r="F31" s="101" t="s">
        <v>177</v>
      </c>
      <c r="G31" s="69" t="s">
        <v>217</v>
      </c>
      <c r="H31" s="55" t="str">
        <f>IF(SUM(H32:H35)=0,"",SUM(H32:H35))</f>
        <v/>
      </c>
      <c r="I31" s="59">
        <v>2000</v>
      </c>
      <c r="J31" s="89" t="s">
        <v>106</v>
      </c>
    </row>
    <row r="32" spans="2:11" x14ac:dyDescent="0.25">
      <c r="B32" s="108"/>
      <c r="C32" s="113"/>
      <c r="D32" s="102"/>
      <c r="E32" s="102"/>
      <c r="F32" s="102"/>
      <c r="G32" s="44" t="s">
        <v>197</v>
      </c>
      <c r="H32" s="15"/>
      <c r="I32" s="19">
        <v>30</v>
      </c>
      <c r="J32" s="89"/>
    </row>
    <row r="33" spans="2:10" x14ac:dyDescent="0.25">
      <c r="B33" s="108"/>
      <c r="C33" s="113"/>
      <c r="D33" s="102"/>
      <c r="E33" s="102"/>
      <c r="F33" s="102"/>
      <c r="G33" s="44" t="s">
        <v>198</v>
      </c>
      <c r="H33" s="15"/>
      <c r="I33" s="19">
        <v>500</v>
      </c>
      <c r="J33" s="89"/>
    </row>
    <row r="34" spans="2:10" x14ac:dyDescent="0.25">
      <c r="B34" s="108"/>
      <c r="C34" s="113"/>
      <c r="D34" s="102"/>
      <c r="E34" s="102"/>
      <c r="F34" s="102"/>
      <c r="G34" s="44" t="s">
        <v>199</v>
      </c>
      <c r="H34" s="15"/>
      <c r="I34" s="19">
        <v>1230</v>
      </c>
      <c r="J34" s="89"/>
    </row>
    <row r="35" spans="2:10" x14ac:dyDescent="0.25">
      <c r="B35" s="109"/>
      <c r="C35" s="114"/>
      <c r="D35" s="103"/>
      <c r="E35" s="103"/>
      <c r="F35" s="103"/>
      <c r="G35" s="44" t="s">
        <v>200</v>
      </c>
      <c r="H35" s="15"/>
      <c r="I35" s="19">
        <v>240</v>
      </c>
      <c r="J35" s="89"/>
    </row>
    <row r="36" spans="2:10" ht="15" customHeight="1" x14ac:dyDescent="0.25">
      <c r="B36" s="115">
        <v>9</v>
      </c>
      <c r="C36" s="117" t="s">
        <v>210</v>
      </c>
      <c r="D36" s="119" t="s">
        <v>119</v>
      </c>
      <c r="E36" s="119" t="s">
        <v>154</v>
      </c>
      <c r="F36" s="119" t="s">
        <v>178</v>
      </c>
      <c r="G36" s="49" t="s">
        <v>218</v>
      </c>
      <c r="H36" s="55" t="str">
        <f>IF(SUM(H37:H40)=0,"",SUM(H37:H40))</f>
        <v/>
      </c>
      <c r="I36" s="45">
        <v>1050</v>
      </c>
      <c r="J36" s="89" t="s">
        <v>209</v>
      </c>
    </row>
    <row r="37" spans="2:10" x14ac:dyDescent="0.25">
      <c r="B37" s="116"/>
      <c r="C37" s="118"/>
      <c r="D37" s="120"/>
      <c r="E37" s="120"/>
      <c r="F37" s="120"/>
      <c r="G37" s="63" t="s">
        <v>197</v>
      </c>
      <c r="H37" s="15"/>
      <c r="I37" s="16">
        <v>30</v>
      </c>
      <c r="J37" s="89"/>
    </row>
    <row r="38" spans="2:10" x14ac:dyDescent="0.25">
      <c r="B38" s="116"/>
      <c r="C38" s="118"/>
      <c r="D38" s="120"/>
      <c r="E38" s="120"/>
      <c r="F38" s="120"/>
      <c r="G38" s="63" t="s">
        <v>198</v>
      </c>
      <c r="H38" s="15"/>
      <c r="I38" s="16">
        <v>300</v>
      </c>
      <c r="J38" s="89"/>
    </row>
    <row r="39" spans="2:10" x14ac:dyDescent="0.25">
      <c r="B39" s="116"/>
      <c r="C39" s="118"/>
      <c r="D39" s="120"/>
      <c r="E39" s="120"/>
      <c r="F39" s="120"/>
      <c r="G39" s="63" t="s">
        <v>199</v>
      </c>
      <c r="H39" s="15"/>
      <c r="I39" s="16">
        <v>540</v>
      </c>
      <c r="J39" s="89"/>
    </row>
    <row r="40" spans="2:10" x14ac:dyDescent="0.25">
      <c r="B40" s="95"/>
      <c r="C40" s="97"/>
      <c r="D40" s="99"/>
      <c r="E40" s="99"/>
      <c r="F40" s="99"/>
      <c r="G40" s="63" t="s">
        <v>200</v>
      </c>
      <c r="H40" s="15"/>
      <c r="I40" s="16">
        <v>180</v>
      </c>
      <c r="J40" s="89"/>
    </row>
    <row r="41" spans="2:10" ht="15" customHeight="1" x14ac:dyDescent="0.25">
      <c r="B41" s="107">
        <v>10</v>
      </c>
      <c r="C41" s="112" t="s">
        <v>210</v>
      </c>
      <c r="D41" s="101" t="s">
        <v>120</v>
      </c>
      <c r="E41" s="101" t="s">
        <v>155</v>
      </c>
      <c r="F41" s="101" t="s">
        <v>179</v>
      </c>
      <c r="G41" s="64" t="s">
        <v>218</v>
      </c>
      <c r="H41" s="55" t="str">
        <f>IF(SUM(H42:H45)=0,"",SUM(H42:H45))</f>
        <v/>
      </c>
      <c r="I41" s="59">
        <v>550</v>
      </c>
      <c r="J41" s="89" t="s">
        <v>209</v>
      </c>
    </row>
    <row r="42" spans="2:10" x14ac:dyDescent="0.25">
      <c r="B42" s="108"/>
      <c r="C42" s="113"/>
      <c r="D42" s="102"/>
      <c r="E42" s="102"/>
      <c r="F42" s="102"/>
      <c r="G42" s="44" t="s">
        <v>197</v>
      </c>
      <c r="H42" s="15"/>
      <c r="I42" s="19">
        <v>30</v>
      </c>
      <c r="J42" s="89"/>
    </row>
    <row r="43" spans="2:10" x14ac:dyDescent="0.25">
      <c r="B43" s="108"/>
      <c r="C43" s="113"/>
      <c r="D43" s="102"/>
      <c r="E43" s="102"/>
      <c r="F43" s="102"/>
      <c r="G43" s="44" t="s">
        <v>198</v>
      </c>
      <c r="H43" s="15"/>
      <c r="I43" s="19">
        <v>100</v>
      </c>
      <c r="J43" s="89"/>
    </row>
    <row r="44" spans="2:10" x14ac:dyDescent="0.25">
      <c r="B44" s="108"/>
      <c r="C44" s="113"/>
      <c r="D44" s="102"/>
      <c r="E44" s="102"/>
      <c r="F44" s="102"/>
      <c r="G44" s="44" t="s">
        <v>199</v>
      </c>
      <c r="H44" s="15"/>
      <c r="I44" s="19">
        <v>200</v>
      </c>
      <c r="J44" s="89"/>
    </row>
    <row r="45" spans="2:10" x14ac:dyDescent="0.25">
      <c r="B45" s="109"/>
      <c r="C45" s="114"/>
      <c r="D45" s="103"/>
      <c r="E45" s="103"/>
      <c r="F45" s="103"/>
      <c r="G45" s="44" t="s">
        <v>200</v>
      </c>
      <c r="H45" s="15"/>
      <c r="I45" s="19">
        <v>220</v>
      </c>
      <c r="J45" s="89"/>
    </row>
    <row r="46" spans="2:10" ht="15" customHeight="1" x14ac:dyDescent="0.25">
      <c r="B46" s="115">
        <v>11</v>
      </c>
      <c r="C46" s="117" t="s">
        <v>210</v>
      </c>
      <c r="D46" s="119" t="s">
        <v>121</v>
      </c>
      <c r="E46" s="119" t="s">
        <v>156</v>
      </c>
      <c r="F46" s="119" t="s">
        <v>180</v>
      </c>
      <c r="G46" s="49" t="s">
        <v>218</v>
      </c>
      <c r="H46" s="55" t="str">
        <f>IF(SUM(H47:H50)=0,"",SUM(H47:H50))</f>
        <v/>
      </c>
      <c r="I46" s="45">
        <v>550</v>
      </c>
      <c r="J46" s="89" t="s">
        <v>209</v>
      </c>
    </row>
    <row r="47" spans="2:10" x14ac:dyDescent="0.25">
      <c r="B47" s="116"/>
      <c r="C47" s="118"/>
      <c r="D47" s="120"/>
      <c r="E47" s="120"/>
      <c r="F47" s="120"/>
      <c r="G47" s="63" t="s">
        <v>197</v>
      </c>
      <c r="H47" s="15"/>
      <c r="I47" s="16">
        <v>30</v>
      </c>
      <c r="J47" s="89"/>
    </row>
    <row r="48" spans="2:10" x14ac:dyDescent="0.25">
      <c r="B48" s="116"/>
      <c r="C48" s="118"/>
      <c r="D48" s="120"/>
      <c r="E48" s="120"/>
      <c r="F48" s="120"/>
      <c r="G48" s="63" t="s">
        <v>198</v>
      </c>
      <c r="H48" s="15"/>
      <c r="I48" s="16">
        <v>100</v>
      </c>
      <c r="J48" s="89"/>
    </row>
    <row r="49" spans="2:11" x14ac:dyDescent="0.25">
      <c r="B49" s="116"/>
      <c r="C49" s="118"/>
      <c r="D49" s="120"/>
      <c r="E49" s="120"/>
      <c r="F49" s="120"/>
      <c r="G49" s="63" t="s">
        <v>199</v>
      </c>
      <c r="H49" s="15"/>
      <c r="I49" s="16">
        <v>200</v>
      </c>
      <c r="J49" s="89"/>
    </row>
    <row r="50" spans="2:11" x14ac:dyDescent="0.25">
      <c r="B50" s="95"/>
      <c r="C50" s="97"/>
      <c r="D50" s="99"/>
      <c r="E50" s="99"/>
      <c r="F50" s="99"/>
      <c r="G50" s="63" t="s">
        <v>200</v>
      </c>
      <c r="H50" s="15"/>
      <c r="I50" s="16">
        <v>220</v>
      </c>
      <c r="J50" s="89"/>
    </row>
    <row r="51" spans="2:11" ht="65.25" customHeight="1" x14ac:dyDescent="0.25">
      <c r="B51" s="70">
        <v>12</v>
      </c>
      <c r="C51" s="71" t="s">
        <v>211</v>
      </c>
      <c r="D51" s="72" t="s">
        <v>122</v>
      </c>
      <c r="E51" s="72" t="s">
        <v>157</v>
      </c>
      <c r="F51" s="72" t="s">
        <v>181</v>
      </c>
      <c r="G51" s="64" t="s">
        <v>217</v>
      </c>
      <c r="H51" s="15"/>
      <c r="I51" s="19">
        <v>618</v>
      </c>
      <c r="J51" s="8" t="s">
        <v>209</v>
      </c>
      <c r="K51" s="54" t="str">
        <f>IF($H$7="Sí","* Necesario llenar el dato incluyendo información de indirectos","")</f>
        <v/>
      </c>
    </row>
    <row r="52" spans="2:11" ht="120.75" customHeight="1" x14ac:dyDescent="0.25">
      <c r="B52" s="73">
        <v>13</v>
      </c>
      <c r="C52" s="74" t="s">
        <v>211</v>
      </c>
      <c r="D52" s="75" t="s">
        <v>123</v>
      </c>
      <c r="E52" s="75" t="s">
        <v>158</v>
      </c>
      <c r="F52" s="75" t="s">
        <v>182</v>
      </c>
      <c r="G52" s="49" t="s">
        <v>217</v>
      </c>
      <c r="H52" s="15"/>
      <c r="I52" s="16">
        <v>9122</v>
      </c>
      <c r="J52" s="8" t="s">
        <v>209</v>
      </c>
    </row>
    <row r="53" spans="2:11" ht="66" customHeight="1" x14ac:dyDescent="0.25">
      <c r="B53" s="70">
        <v>14</v>
      </c>
      <c r="C53" s="71" t="s">
        <v>211</v>
      </c>
      <c r="D53" s="72" t="s">
        <v>124</v>
      </c>
      <c r="E53" s="72" t="s">
        <v>159</v>
      </c>
      <c r="F53" s="72" t="s">
        <v>183</v>
      </c>
      <c r="G53" s="64" t="s">
        <v>218</v>
      </c>
      <c r="H53" s="15"/>
      <c r="I53" s="77" t="s">
        <v>110</v>
      </c>
      <c r="J53" s="8" t="s">
        <v>209</v>
      </c>
    </row>
    <row r="54" spans="2:11" ht="60" x14ac:dyDescent="0.25">
      <c r="B54" s="73">
        <v>15</v>
      </c>
      <c r="C54" s="74" t="s">
        <v>211</v>
      </c>
      <c r="D54" s="75" t="s">
        <v>125</v>
      </c>
      <c r="E54" s="75" t="s">
        <v>160</v>
      </c>
      <c r="F54" s="75" t="s">
        <v>184</v>
      </c>
      <c r="G54" s="49" t="s">
        <v>107</v>
      </c>
      <c r="H54" s="15"/>
      <c r="I54" s="16">
        <v>1253</v>
      </c>
      <c r="J54" s="8" t="s">
        <v>209</v>
      </c>
      <c r="K54" s="54" t="str">
        <f>IF($H$7="Sí","* Necesario llenar el dato incluyendo información de indirectos","")</f>
        <v/>
      </c>
    </row>
    <row r="55" spans="2:11" ht="70.5" customHeight="1" x14ac:dyDescent="0.25">
      <c r="B55" s="70">
        <v>16</v>
      </c>
      <c r="C55" s="71" t="s">
        <v>211</v>
      </c>
      <c r="D55" s="72" t="s">
        <v>126</v>
      </c>
      <c r="E55" s="72" t="s">
        <v>161</v>
      </c>
      <c r="F55" s="72" t="s">
        <v>185</v>
      </c>
      <c r="G55" s="64" t="s">
        <v>217</v>
      </c>
      <c r="H55" s="50"/>
      <c r="I55" s="76">
        <v>5000</v>
      </c>
      <c r="J55" s="8" t="s">
        <v>209</v>
      </c>
    </row>
    <row r="56" spans="2:11" ht="78.75" customHeight="1" x14ac:dyDescent="0.25">
      <c r="B56" s="73">
        <v>17</v>
      </c>
      <c r="C56" s="74" t="s">
        <v>211</v>
      </c>
      <c r="D56" s="75" t="s">
        <v>127</v>
      </c>
      <c r="E56" s="75" t="s">
        <v>162</v>
      </c>
      <c r="F56" s="75" t="s">
        <v>186</v>
      </c>
      <c r="G56" s="49" t="s">
        <v>217</v>
      </c>
      <c r="H56" s="15"/>
      <c r="I56" s="16">
        <v>670</v>
      </c>
      <c r="J56" s="8" t="s">
        <v>209</v>
      </c>
    </row>
    <row r="57" spans="2:11" ht="15" customHeight="1" x14ac:dyDescent="0.25">
      <c r="B57" s="107">
        <v>18</v>
      </c>
      <c r="C57" s="112" t="s">
        <v>100</v>
      </c>
      <c r="D57" s="101" t="s">
        <v>128</v>
      </c>
      <c r="E57" s="101" t="s">
        <v>163</v>
      </c>
      <c r="F57" s="101" t="s">
        <v>187</v>
      </c>
      <c r="G57" s="64" t="s">
        <v>218</v>
      </c>
      <c r="H57" s="55" t="str">
        <f>IF(SUM(H58:H61)=0,"",SUM(H58:H61))</f>
        <v/>
      </c>
      <c r="I57" s="59">
        <v>1500</v>
      </c>
      <c r="J57" s="89" t="s">
        <v>209</v>
      </c>
    </row>
    <row r="58" spans="2:11" x14ac:dyDescent="0.25">
      <c r="B58" s="108"/>
      <c r="C58" s="113"/>
      <c r="D58" s="102"/>
      <c r="E58" s="102"/>
      <c r="F58" s="102"/>
      <c r="G58" s="44" t="s">
        <v>197</v>
      </c>
      <c r="H58" s="15"/>
      <c r="I58" s="19">
        <v>5</v>
      </c>
      <c r="J58" s="89"/>
    </row>
    <row r="59" spans="2:11" x14ac:dyDescent="0.25">
      <c r="B59" s="108"/>
      <c r="C59" s="113"/>
      <c r="D59" s="102"/>
      <c r="E59" s="102"/>
      <c r="F59" s="102"/>
      <c r="G59" s="44" t="s">
        <v>198</v>
      </c>
      <c r="H59" s="15"/>
      <c r="I59" s="19">
        <v>200</v>
      </c>
      <c r="J59" s="89"/>
    </row>
    <row r="60" spans="2:11" x14ac:dyDescent="0.25">
      <c r="B60" s="108"/>
      <c r="C60" s="113"/>
      <c r="D60" s="102"/>
      <c r="E60" s="102"/>
      <c r="F60" s="102"/>
      <c r="G60" s="44" t="s">
        <v>199</v>
      </c>
      <c r="H60" s="15"/>
      <c r="I60" s="19">
        <v>950</v>
      </c>
      <c r="J60" s="89"/>
    </row>
    <row r="61" spans="2:11" x14ac:dyDescent="0.25">
      <c r="B61" s="109"/>
      <c r="C61" s="114"/>
      <c r="D61" s="103"/>
      <c r="E61" s="103"/>
      <c r="F61" s="103"/>
      <c r="G61" s="44" t="s">
        <v>200</v>
      </c>
      <c r="H61" s="15"/>
      <c r="I61" s="19">
        <v>345</v>
      </c>
      <c r="J61" s="89"/>
    </row>
    <row r="62" spans="2:11" ht="15" customHeight="1" x14ac:dyDescent="0.25">
      <c r="B62" s="115">
        <v>19</v>
      </c>
      <c r="C62" s="117" t="s">
        <v>100</v>
      </c>
      <c r="D62" s="119" t="s">
        <v>129</v>
      </c>
      <c r="E62" s="119" t="s">
        <v>164</v>
      </c>
      <c r="F62" s="119" t="s">
        <v>188</v>
      </c>
      <c r="G62" s="49" t="s">
        <v>218</v>
      </c>
      <c r="H62" s="55" t="str">
        <f>IF(SUM(H63:H66)=0,"",SUM(H63:H66))</f>
        <v/>
      </c>
      <c r="I62" s="45">
        <v>1200</v>
      </c>
      <c r="J62" s="89" t="s">
        <v>209</v>
      </c>
    </row>
    <row r="63" spans="2:11" x14ac:dyDescent="0.25">
      <c r="B63" s="116"/>
      <c r="C63" s="118"/>
      <c r="D63" s="120"/>
      <c r="E63" s="120"/>
      <c r="F63" s="120"/>
      <c r="G63" s="63" t="s">
        <v>197</v>
      </c>
      <c r="H63" s="15"/>
      <c r="I63" s="16">
        <v>4</v>
      </c>
      <c r="J63" s="89"/>
    </row>
    <row r="64" spans="2:11" x14ac:dyDescent="0.25">
      <c r="B64" s="116"/>
      <c r="C64" s="118"/>
      <c r="D64" s="120"/>
      <c r="E64" s="120"/>
      <c r="F64" s="120"/>
      <c r="G64" s="63" t="s">
        <v>198</v>
      </c>
      <c r="H64" s="15"/>
      <c r="I64" s="16">
        <v>150</v>
      </c>
      <c r="J64" s="89"/>
    </row>
    <row r="65" spans="2:10" x14ac:dyDescent="0.25">
      <c r="B65" s="116"/>
      <c r="C65" s="118"/>
      <c r="D65" s="120"/>
      <c r="E65" s="120"/>
      <c r="F65" s="120"/>
      <c r="G65" s="63" t="s">
        <v>199</v>
      </c>
      <c r="H65" s="15"/>
      <c r="I65" s="16">
        <v>746</v>
      </c>
      <c r="J65" s="89"/>
    </row>
    <row r="66" spans="2:10" x14ac:dyDescent="0.25">
      <c r="B66" s="95"/>
      <c r="C66" s="97"/>
      <c r="D66" s="99"/>
      <c r="E66" s="99"/>
      <c r="F66" s="99"/>
      <c r="G66" s="63" t="s">
        <v>200</v>
      </c>
      <c r="H66" s="15"/>
      <c r="I66" s="16">
        <v>300</v>
      </c>
      <c r="J66" s="89"/>
    </row>
    <row r="67" spans="2:10" ht="25.5" customHeight="1" x14ac:dyDescent="0.25">
      <c r="B67" s="107">
        <v>20</v>
      </c>
      <c r="C67" s="101" t="s">
        <v>212</v>
      </c>
      <c r="D67" s="101" t="s">
        <v>130</v>
      </c>
      <c r="E67" s="101" t="s">
        <v>165</v>
      </c>
      <c r="F67" s="101" t="s">
        <v>189</v>
      </c>
      <c r="G67" s="64" t="s">
        <v>218</v>
      </c>
      <c r="H67" s="78" t="str">
        <f>IF(SUM(H68:H70)=0,"",AVERAGE(H68:H70))</f>
        <v/>
      </c>
      <c r="I67" s="21">
        <f>AVERAGE(I68:I70)</f>
        <v>0.94333333333333336</v>
      </c>
      <c r="J67" s="105" t="s">
        <v>208</v>
      </c>
    </row>
    <row r="68" spans="2:10" ht="25.5" customHeight="1" x14ac:dyDescent="0.25">
      <c r="B68" s="108"/>
      <c r="C68" s="102"/>
      <c r="D68" s="102"/>
      <c r="E68" s="102"/>
      <c r="F68" s="102"/>
      <c r="G68" s="44" t="s">
        <v>205</v>
      </c>
      <c r="H68" s="20"/>
      <c r="I68" s="21">
        <v>0.9</v>
      </c>
      <c r="J68" s="105"/>
    </row>
    <row r="69" spans="2:10" ht="25.5" customHeight="1" x14ac:dyDescent="0.25">
      <c r="B69" s="108"/>
      <c r="C69" s="102"/>
      <c r="D69" s="102"/>
      <c r="E69" s="102"/>
      <c r="F69" s="102"/>
      <c r="G69" s="44" t="s">
        <v>206</v>
      </c>
      <c r="H69" s="20"/>
      <c r="I69" s="21">
        <v>0.95</v>
      </c>
      <c r="J69" s="105"/>
    </row>
    <row r="70" spans="2:10" ht="25.5" customHeight="1" x14ac:dyDescent="0.25">
      <c r="B70" s="109"/>
      <c r="C70" s="103"/>
      <c r="D70" s="103"/>
      <c r="E70" s="103"/>
      <c r="F70" s="103"/>
      <c r="G70" s="44" t="s">
        <v>207</v>
      </c>
      <c r="H70" s="20"/>
      <c r="I70" s="21">
        <v>0.98</v>
      </c>
      <c r="J70" s="105"/>
    </row>
    <row r="71" spans="2:10" ht="75" x14ac:dyDescent="0.25">
      <c r="B71" s="73">
        <v>21</v>
      </c>
      <c r="C71" s="74" t="s">
        <v>213</v>
      </c>
      <c r="D71" s="75" t="s">
        <v>131</v>
      </c>
      <c r="E71" s="75" t="s">
        <v>166</v>
      </c>
      <c r="F71" s="75" t="s">
        <v>190</v>
      </c>
      <c r="G71" s="49" t="s">
        <v>218</v>
      </c>
      <c r="H71" s="15"/>
      <c r="I71" s="16">
        <v>18</v>
      </c>
      <c r="J71" s="8" t="s">
        <v>209</v>
      </c>
    </row>
    <row r="72" spans="2:10" ht="60" x14ac:dyDescent="0.25">
      <c r="B72" s="70">
        <v>22</v>
      </c>
      <c r="C72" s="71" t="s">
        <v>213</v>
      </c>
      <c r="D72" s="72" t="s">
        <v>132</v>
      </c>
      <c r="E72" s="72" t="s">
        <v>167</v>
      </c>
      <c r="F72" s="72" t="s">
        <v>191</v>
      </c>
      <c r="G72" s="64" t="s">
        <v>218</v>
      </c>
      <c r="H72" s="15"/>
      <c r="I72" s="19">
        <v>126</v>
      </c>
      <c r="J72" s="8" t="s">
        <v>209</v>
      </c>
    </row>
    <row r="73" spans="2:10" ht="51.75" customHeight="1" x14ac:dyDescent="0.25">
      <c r="B73" s="73">
        <v>23</v>
      </c>
      <c r="C73" s="74" t="s">
        <v>213</v>
      </c>
      <c r="D73" s="75" t="s">
        <v>133</v>
      </c>
      <c r="E73" s="75" t="s">
        <v>168</v>
      </c>
      <c r="F73" s="75" t="s">
        <v>192</v>
      </c>
      <c r="G73" s="49" t="s">
        <v>218</v>
      </c>
      <c r="H73" s="15"/>
      <c r="I73" s="16">
        <v>2397</v>
      </c>
      <c r="J73" s="8" t="s">
        <v>209</v>
      </c>
    </row>
    <row r="74" spans="2:10" ht="60" x14ac:dyDescent="0.25">
      <c r="B74" s="70">
        <v>24</v>
      </c>
      <c r="C74" s="71" t="s">
        <v>213</v>
      </c>
      <c r="D74" s="72" t="s">
        <v>134</v>
      </c>
      <c r="E74" s="72" t="s">
        <v>169</v>
      </c>
      <c r="F74" s="72" t="s">
        <v>193</v>
      </c>
      <c r="G74" s="64" t="s">
        <v>218</v>
      </c>
      <c r="H74" s="15"/>
      <c r="I74" s="19">
        <v>303</v>
      </c>
      <c r="J74" s="8" t="s">
        <v>209</v>
      </c>
    </row>
    <row r="75" spans="2:10" ht="69" x14ac:dyDescent="0.25">
      <c r="B75" s="73">
        <v>25</v>
      </c>
      <c r="C75" s="74" t="s">
        <v>213</v>
      </c>
      <c r="D75" s="75" t="s">
        <v>135</v>
      </c>
      <c r="E75" s="75" t="s">
        <v>170</v>
      </c>
      <c r="F75" s="75" t="s">
        <v>194</v>
      </c>
      <c r="G75" s="49" t="s">
        <v>218</v>
      </c>
      <c r="H75" s="15"/>
      <c r="I75" s="16">
        <v>5</v>
      </c>
      <c r="J75" s="8" t="s">
        <v>209</v>
      </c>
    </row>
    <row r="76" spans="2:10" ht="56.25" customHeight="1" x14ac:dyDescent="0.25">
      <c r="B76" s="70">
        <v>26</v>
      </c>
      <c r="C76" s="71" t="s">
        <v>101</v>
      </c>
      <c r="D76" s="72" t="s">
        <v>136</v>
      </c>
      <c r="E76" s="72" t="s">
        <v>214</v>
      </c>
      <c r="F76" s="72" t="s">
        <v>195</v>
      </c>
      <c r="G76" s="64" t="s">
        <v>218</v>
      </c>
      <c r="H76" s="15"/>
      <c r="I76" s="19">
        <v>352</v>
      </c>
      <c r="J76" s="8" t="s">
        <v>209</v>
      </c>
    </row>
    <row r="77" spans="2:10" ht="60" x14ac:dyDescent="0.25">
      <c r="B77" s="73">
        <v>27</v>
      </c>
      <c r="C77" s="74" t="s">
        <v>101</v>
      </c>
      <c r="D77" s="75" t="s">
        <v>137</v>
      </c>
      <c r="E77" s="75" t="s">
        <v>171</v>
      </c>
      <c r="F77" s="75" t="s">
        <v>196</v>
      </c>
      <c r="G77" s="49" t="s">
        <v>218</v>
      </c>
      <c r="H77" s="15"/>
      <c r="I77" s="16">
        <v>12</v>
      </c>
      <c r="J77" s="8" t="s">
        <v>209</v>
      </c>
    </row>
    <row r="78" spans="2:10" ht="14.25" customHeight="1" x14ac:dyDescent="0.25"/>
    <row r="79" spans="2:10" x14ac:dyDescent="0.25"/>
    <row r="80" spans="2:10" x14ac:dyDescent="0.25"/>
    <row r="8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</sheetData>
  <sheetProtection algorithmName="SHA-512" hashValue="KIUJmQTiU2RBblAdByWPwmV0qqUjkkgmLHLHWEQX7jOa3rjMc4L/mgYXWDcje9FcayVd/em2dSTtslUdvrMggw==" saltValue="8ONy1hJo0ILtA7j+5aFaMA==" spinCount="100000" sheet="1" objects="1" scenarios="1"/>
  <protectedRanges>
    <protectedRange algorithmName="SHA-512" hashValue="lG/zllZPlw0TbTHxgoEwYBdv/ABK83zFSX0MgqEqBbHtKIbywL/A0OxlGsa/HXIFz/rYiP7TQipaEQcEDvvn9g==" saltValue="UduCirgQKVs48EWUG+JD5A==" spinCount="100000" sqref="G23:G25 D24:D25 E22:F25 D22 C22:C25 C10:F21 B24:B29 C26:F29 B10:B22 B76:C76 B77:F77 B30:F75" name="Intervalo1"/>
    <protectedRange algorithmName="SHA-512" hashValue="lG/zllZPlw0TbTHxgoEwYBdv/ABK83zFSX0MgqEqBbHtKIbywL/A0OxlGsa/HXIFz/rYiP7TQipaEQcEDvvn9g==" saltValue="UduCirgQKVs48EWUG+JD5A==" spinCount="100000" sqref="D76:F76" name="Intervalo1_1"/>
  </protectedRanges>
  <mergeCells count="73">
    <mergeCell ref="J41:J45"/>
    <mergeCell ref="B41:B45"/>
    <mergeCell ref="C41:C45"/>
    <mergeCell ref="D41:D45"/>
    <mergeCell ref="E41:E45"/>
    <mergeCell ref="F41:F45"/>
    <mergeCell ref="J57:J61"/>
    <mergeCell ref="B62:B66"/>
    <mergeCell ref="C62:C66"/>
    <mergeCell ref="D62:D66"/>
    <mergeCell ref="E62:E66"/>
    <mergeCell ref="F62:F66"/>
    <mergeCell ref="J62:J66"/>
    <mergeCell ref="B57:B61"/>
    <mergeCell ref="C57:C61"/>
    <mergeCell ref="D57:D61"/>
    <mergeCell ref="E57:E61"/>
    <mergeCell ref="F57:F61"/>
    <mergeCell ref="C46:C50"/>
    <mergeCell ref="D46:D50"/>
    <mergeCell ref="E46:E50"/>
    <mergeCell ref="F46:F50"/>
    <mergeCell ref="J46:J50"/>
    <mergeCell ref="J31:J35"/>
    <mergeCell ref="B36:B40"/>
    <mergeCell ref="C36:C40"/>
    <mergeCell ref="D36:D40"/>
    <mergeCell ref="E36:E40"/>
    <mergeCell ref="F36:F40"/>
    <mergeCell ref="J36:J40"/>
    <mergeCell ref="B67:B70"/>
    <mergeCell ref="C67:C70"/>
    <mergeCell ref="D67:D70"/>
    <mergeCell ref="B15:B19"/>
    <mergeCell ref="C15:C19"/>
    <mergeCell ref="D15:D19"/>
    <mergeCell ref="B22:B25"/>
    <mergeCell ref="C22:C25"/>
    <mergeCell ref="D22:D25"/>
    <mergeCell ref="B26:B29"/>
    <mergeCell ref="C26:C29"/>
    <mergeCell ref="D26:D29"/>
    <mergeCell ref="B31:B35"/>
    <mergeCell ref="C31:C35"/>
    <mergeCell ref="D31:D35"/>
    <mergeCell ref="B46:B50"/>
    <mergeCell ref="E26:E29"/>
    <mergeCell ref="F26:F29"/>
    <mergeCell ref="E67:E70"/>
    <mergeCell ref="F67:F70"/>
    <mergeCell ref="K10:K14"/>
    <mergeCell ref="K15:K19"/>
    <mergeCell ref="K22:K25"/>
    <mergeCell ref="J67:J70"/>
    <mergeCell ref="J22:J25"/>
    <mergeCell ref="J26:J29"/>
    <mergeCell ref="E15:E19"/>
    <mergeCell ref="F15:F19"/>
    <mergeCell ref="E22:E25"/>
    <mergeCell ref="F22:F25"/>
    <mergeCell ref="E31:E35"/>
    <mergeCell ref="F31:F35"/>
    <mergeCell ref="C2:K2"/>
    <mergeCell ref="E3:H3"/>
    <mergeCell ref="C5:E7"/>
    <mergeCell ref="J15:J19"/>
    <mergeCell ref="B4:J4"/>
    <mergeCell ref="B10:B14"/>
    <mergeCell ref="C10:C14"/>
    <mergeCell ref="D10:D14"/>
    <mergeCell ref="E10:E14"/>
    <mergeCell ref="F10:F14"/>
    <mergeCell ref="J10:J14"/>
  </mergeCells>
  <conditionalFormatting sqref="H55 H51:H53 H67:H71 H10:H30">
    <cfRule type="cellIs" dxfId="13" priority="25" operator="equal">
      <formula>"NI"</formula>
    </cfRule>
  </conditionalFormatting>
  <conditionalFormatting sqref="H56">
    <cfRule type="cellIs" dxfId="12" priority="24" operator="equal">
      <formula>"NI"</formula>
    </cfRule>
  </conditionalFormatting>
  <conditionalFormatting sqref="H5">
    <cfRule type="cellIs" dxfId="11" priority="22" operator="equal">
      <formula>"NI"</formula>
    </cfRule>
  </conditionalFormatting>
  <conditionalFormatting sqref="H7">
    <cfRule type="cellIs" dxfId="10" priority="21" operator="equal">
      <formula>"NI"</formula>
    </cfRule>
  </conditionalFormatting>
  <conditionalFormatting sqref="H54">
    <cfRule type="cellIs" dxfId="9" priority="20" operator="equal">
      <formula>"NI"</formula>
    </cfRule>
  </conditionalFormatting>
  <conditionalFormatting sqref="H72">
    <cfRule type="cellIs" dxfId="8" priority="19" operator="equal">
      <formula>"NI"</formula>
    </cfRule>
  </conditionalFormatting>
  <conditionalFormatting sqref="H31:H35">
    <cfRule type="cellIs" dxfId="7" priority="8" operator="equal">
      <formula>"NI"</formula>
    </cfRule>
  </conditionalFormatting>
  <conditionalFormatting sqref="H36:H40">
    <cfRule type="cellIs" dxfId="6" priority="7" operator="equal">
      <formula>"NI"</formula>
    </cfRule>
  </conditionalFormatting>
  <conditionalFormatting sqref="H46:H50">
    <cfRule type="cellIs" dxfId="5" priority="6" operator="equal">
      <formula>"NI"</formula>
    </cfRule>
  </conditionalFormatting>
  <conditionalFormatting sqref="H57:H61">
    <cfRule type="cellIs" dxfId="4" priority="5" operator="equal">
      <formula>"NI"</formula>
    </cfRule>
  </conditionalFormatting>
  <conditionalFormatting sqref="H62:H66">
    <cfRule type="cellIs" dxfId="3" priority="4" operator="equal">
      <formula>"NI"</formula>
    </cfRule>
  </conditionalFormatting>
  <conditionalFormatting sqref="H73 H75 H77">
    <cfRule type="cellIs" dxfId="2" priority="3" operator="equal">
      <formula>"NI"</formula>
    </cfRule>
  </conditionalFormatting>
  <conditionalFormatting sqref="H74 H76">
    <cfRule type="cellIs" dxfId="1" priority="2" operator="equal">
      <formula>"NI"</formula>
    </cfRule>
  </conditionalFormatting>
  <conditionalFormatting sqref="H41:H45">
    <cfRule type="cellIs" dxfId="0" priority="1" operator="equal">
      <formula>"NI"</formula>
    </cfRule>
  </conditionalFormatting>
  <dataValidations count="1">
    <dataValidation type="list" allowBlank="1" showInputMessage="1" showErrorMessage="1" sqref="H7" xr:uid="{3996BE3C-DFB7-45EC-B8E0-4BCF99F1953C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scale="46" fitToHeight="0" orientation="portrait" r:id="rId1"/>
  <headerFooter>
    <oddFooter>&amp;C&amp;1#&amp;"Calibri"&amp;10 Classified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5E4CF3F2A17E49A4A140CC460569E3" ma:contentTypeVersion="5" ma:contentTypeDescription="Create a new document." ma:contentTypeScope="" ma:versionID="63d8080952a14897e5f9b349b1612578">
  <xsd:schema xmlns:xsd="http://www.w3.org/2001/XMLSchema" xmlns:xs="http://www.w3.org/2001/XMLSchema" xmlns:p="http://schemas.microsoft.com/office/2006/metadata/properties" xmlns:ns2="3d1b646b-9db8-4c52-b5ab-fa37a7379a75" targetNamespace="http://schemas.microsoft.com/office/2006/metadata/properties" ma:root="true" ma:fieldsID="f67eef07231a60296bc1d7d4a7fb3f2d" ns2:_="">
    <xsd:import namespace="3d1b646b-9db8-4c52-b5ab-fa37a7379a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b646b-9db8-4c52-b5ab-fa37a7379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09E8BC-699A-487E-8E15-E9F6045C26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C7D4F-96A8-4794-882C-985CE63865F3}">
  <ds:schemaRefs>
    <ds:schemaRef ds:uri="http://purl.org/dc/elements/1.1/"/>
    <ds:schemaRef ds:uri="http://schemas.microsoft.com/office/2006/documentManagement/types"/>
    <ds:schemaRef ds:uri="http://www.w3.org/XML/1998/namespace"/>
    <ds:schemaRef ds:uri="3d1b646b-9db8-4c52-b5ab-fa37a7379a75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AF0311-6443-4D41-893B-9F65E3541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1b646b-9db8-4c52-b5ab-fa37a7379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Planilha1 (2)</vt:lpstr>
      <vt:lpstr>Template</vt:lpstr>
    </vt:vector>
  </TitlesOfParts>
  <Manager/>
  <Company>The Coca-Cola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Jeaninne Santos</cp:lastModifiedBy>
  <cp:revision/>
  <cp:lastPrinted>2019-07-01T18:06:12Z</cp:lastPrinted>
  <dcterms:created xsi:type="dcterms:W3CDTF">2017-04-03T19:33:21Z</dcterms:created>
  <dcterms:modified xsi:type="dcterms:W3CDTF">2022-01-05T17:27:18Z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TIntVersion">
    <vt:i4>15</vt:i4>
  </property>
  <property fmtid="{D5CDD505-2E9C-101B-9397-08002B2CF9AE}" pid="3" name="FILEGUID">
    <vt:lpwstr>e41d75f1-79f4-402d-8d47-251b774af7da</vt:lpwstr>
  </property>
  <property fmtid="{D5CDD505-2E9C-101B-9397-08002B2CF9AE}" pid="4" name="MODFILEGUID">
    <vt:lpwstr>e6547a0d-b155-4693-a59f-1550c6cda78c</vt:lpwstr>
  </property>
  <property fmtid="{D5CDD505-2E9C-101B-9397-08002B2CF9AE}" pid="5" name="FILEOWNER">
    <vt:lpwstr>O46067</vt:lpwstr>
  </property>
  <property fmtid="{D5CDD505-2E9C-101B-9397-08002B2CF9AE}" pid="6" name="MODFILEOWNER">
    <vt:lpwstr>O46067</vt:lpwstr>
  </property>
  <property fmtid="{D5CDD505-2E9C-101B-9397-08002B2CF9AE}" pid="7" name="IPPCLASS">
    <vt:i4>1</vt:i4>
  </property>
  <property fmtid="{D5CDD505-2E9C-101B-9397-08002B2CF9AE}" pid="8" name="MODIPPCLASS">
    <vt:i4>1</vt:i4>
  </property>
  <property fmtid="{D5CDD505-2E9C-101B-9397-08002B2CF9AE}" pid="9" name="MACHINEID">
    <vt:lpwstr>O46067-6355</vt:lpwstr>
  </property>
  <property fmtid="{D5CDD505-2E9C-101B-9397-08002B2CF9AE}" pid="10" name="MODMACHINEID">
    <vt:lpwstr>O46067-6355</vt:lpwstr>
  </property>
  <property fmtid="{D5CDD505-2E9C-101B-9397-08002B2CF9AE}" pid="11" name="CURRENTCLASS">
    <vt:lpwstr>Classified - No Category</vt:lpwstr>
  </property>
  <property fmtid="{D5CDD505-2E9C-101B-9397-08002B2CF9AE}" pid="12" name="MSIP_Label_0702bf62-88e6-456d-b298-e2abb13de1ea_Enabled">
    <vt:lpwstr>True</vt:lpwstr>
  </property>
  <property fmtid="{D5CDD505-2E9C-101B-9397-08002B2CF9AE}" pid="13" name="MSIP_Label_0702bf62-88e6-456d-b298-e2abb13de1ea_SiteId">
    <vt:lpwstr>548d26ab-8caa-49e1-97c2-a1b1a06cc39c</vt:lpwstr>
  </property>
  <property fmtid="{D5CDD505-2E9C-101B-9397-08002B2CF9AE}" pid="14" name="MSIP_Label_0702bf62-88e6-456d-b298-e2abb13de1ea_Owner">
    <vt:lpwstr>romermoura@coca-cola.com</vt:lpwstr>
  </property>
  <property fmtid="{D5CDD505-2E9C-101B-9397-08002B2CF9AE}" pid="15" name="MSIP_Label_0702bf62-88e6-456d-b298-e2abb13de1ea_SetDate">
    <vt:lpwstr>2018-09-27T20:58:43.9482908Z</vt:lpwstr>
  </property>
  <property fmtid="{D5CDD505-2E9C-101B-9397-08002B2CF9AE}" pid="16" name="MSIP_Label_0702bf62-88e6-456d-b298-e2abb13de1ea_Name">
    <vt:lpwstr>Confidential (not protected)</vt:lpwstr>
  </property>
  <property fmtid="{D5CDD505-2E9C-101B-9397-08002B2CF9AE}" pid="17" name="MSIP_Label_0702bf62-88e6-456d-b298-e2abb13de1ea_Application">
    <vt:lpwstr>Microsoft Azure Information Protection</vt:lpwstr>
  </property>
  <property fmtid="{D5CDD505-2E9C-101B-9397-08002B2CF9AE}" pid="18" name="MSIP_Label_0702bf62-88e6-456d-b298-e2abb13de1ea_Extended_MSFT_Method">
    <vt:lpwstr>Automatic</vt:lpwstr>
  </property>
  <property fmtid="{D5CDD505-2E9C-101B-9397-08002B2CF9AE}" pid="19" name="Sensitivity">
    <vt:lpwstr>Confidential (not protected)</vt:lpwstr>
  </property>
  <property fmtid="{D5CDD505-2E9C-101B-9397-08002B2CF9AE}" pid="20" name="ContentTypeId">
    <vt:lpwstr>0x0101009A5E4CF3F2A17E49A4A140CC460569E3</vt:lpwstr>
  </property>
</Properties>
</file>